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HP Inc." reservationPassword="CB53"/>
  <workbookPr defaultThemeVersion="124226"/>
  <bookViews>
    <workbookView xWindow="0" yWindow="120" windowWidth="20496" windowHeight="7500"/>
  </bookViews>
  <sheets>
    <sheet name="Рейтинг женщины" sheetId="4" r:id="rId1"/>
    <sheet name="Начисление очков NEW" sheetId="5" r:id="rId2"/>
    <sheet name="Начисление очков" sheetId="2" r:id="rId3"/>
    <sheet name="Свод по категориям" sheetId="3" r:id="rId4"/>
  </sheets>
  <calcPr calcId="145621"/>
</workbook>
</file>

<file path=xl/calcChain.xml><?xml version="1.0" encoding="utf-8"?>
<calcChain xmlns="http://schemas.openxmlformats.org/spreadsheetml/2006/main">
  <c r="B119" i="4" l="1"/>
  <c r="AN119" i="4"/>
  <c r="AL119" i="4"/>
  <c r="AJ119" i="4"/>
  <c r="AH119" i="4"/>
  <c r="AF119" i="4"/>
  <c r="AD119" i="4"/>
  <c r="AB119" i="4"/>
  <c r="Z119" i="4"/>
  <c r="X119" i="4"/>
  <c r="V119" i="4"/>
  <c r="T119" i="4"/>
  <c r="R119" i="4"/>
  <c r="P119" i="4"/>
  <c r="N119" i="4"/>
  <c r="L119" i="4"/>
  <c r="J119" i="4"/>
  <c r="AO119" i="4" s="1"/>
  <c r="G119" i="4"/>
  <c r="F119" i="4"/>
  <c r="AN91" i="4"/>
  <c r="AL91" i="4"/>
  <c r="AJ91" i="4"/>
  <c r="AH91" i="4"/>
  <c r="AF91" i="4"/>
  <c r="AD91" i="4"/>
  <c r="AB91" i="4"/>
  <c r="Z91" i="4"/>
  <c r="X91" i="4"/>
  <c r="V91" i="4"/>
  <c r="T91" i="4"/>
  <c r="R91" i="4"/>
  <c r="P91" i="4"/>
  <c r="N91" i="4"/>
  <c r="L91" i="4"/>
  <c r="J91" i="4"/>
  <c r="G91" i="4"/>
  <c r="F91" i="4"/>
  <c r="AN72" i="4"/>
  <c r="AL72" i="4"/>
  <c r="AJ72" i="4"/>
  <c r="AH72" i="4"/>
  <c r="AF72" i="4"/>
  <c r="AD72" i="4"/>
  <c r="AB72" i="4"/>
  <c r="Z72" i="4"/>
  <c r="X72" i="4"/>
  <c r="V72" i="4"/>
  <c r="T72" i="4"/>
  <c r="R72" i="4"/>
  <c r="P72" i="4"/>
  <c r="N72" i="4"/>
  <c r="L72" i="4"/>
  <c r="J72" i="4"/>
  <c r="G72" i="4"/>
  <c r="F72" i="4"/>
  <c r="G92" i="4"/>
  <c r="G118" i="4"/>
  <c r="G117" i="4"/>
  <c r="G116" i="4"/>
  <c r="G115" i="4"/>
  <c r="G114" i="4"/>
  <c r="G7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0" i="4"/>
  <c r="G7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3" i="4"/>
  <c r="G71" i="4"/>
  <c r="G69" i="4"/>
  <c r="G68" i="4"/>
  <c r="G67" i="4"/>
  <c r="G66" i="4"/>
  <c r="G65" i="4"/>
  <c r="G51" i="4"/>
  <c r="G64" i="4"/>
  <c r="G63" i="4"/>
  <c r="G62" i="4"/>
  <c r="G61" i="4"/>
  <c r="G60" i="4"/>
  <c r="G58" i="4"/>
  <c r="G57" i="4"/>
  <c r="G54" i="4"/>
  <c r="G59" i="4"/>
  <c r="G53" i="4"/>
  <c r="G52" i="4"/>
  <c r="G55" i="4"/>
  <c r="G49" i="4"/>
  <c r="G48" i="4"/>
  <c r="G50" i="4"/>
  <c r="G56" i="4"/>
  <c r="G47" i="4"/>
  <c r="G46" i="4"/>
  <c r="G45" i="4"/>
  <c r="G36" i="4"/>
  <c r="G44" i="4"/>
  <c r="G42" i="4"/>
  <c r="G41" i="4"/>
  <c r="G40" i="4"/>
  <c r="G39" i="4"/>
  <c r="G38" i="4"/>
  <c r="G43" i="4"/>
  <c r="G37" i="4"/>
  <c r="G35" i="4"/>
  <c r="G33" i="4"/>
  <c r="G34" i="4"/>
  <c r="G32" i="4"/>
  <c r="G30" i="4"/>
  <c r="G28" i="4"/>
  <c r="G31" i="4"/>
  <c r="G27" i="4"/>
  <c r="G23" i="4"/>
  <c r="G26" i="4"/>
  <c r="G29" i="4"/>
  <c r="G25" i="4"/>
  <c r="G21" i="4"/>
  <c r="G24" i="4"/>
  <c r="G22" i="4"/>
  <c r="G20" i="4"/>
  <c r="G18" i="4"/>
  <c r="G17" i="4"/>
  <c r="G16" i="4"/>
  <c r="G19" i="4"/>
  <c r="G15" i="4"/>
  <c r="G14" i="4"/>
  <c r="G13" i="4"/>
  <c r="G12" i="4"/>
  <c r="G11" i="4"/>
  <c r="G9" i="4"/>
  <c r="G10" i="4"/>
  <c r="J92" i="4"/>
  <c r="J118" i="4"/>
  <c r="J117" i="4"/>
  <c r="J116" i="4"/>
  <c r="J115" i="4"/>
  <c r="J114" i="4"/>
  <c r="J7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0" i="4"/>
  <c r="J7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3" i="4"/>
  <c r="J71" i="4"/>
  <c r="J69" i="4"/>
  <c r="J68" i="4"/>
  <c r="J67" i="4"/>
  <c r="J66" i="4"/>
  <c r="J65" i="4"/>
  <c r="J51" i="4"/>
  <c r="J64" i="4"/>
  <c r="J63" i="4"/>
  <c r="J62" i="4"/>
  <c r="J61" i="4"/>
  <c r="J60" i="4"/>
  <c r="J58" i="4"/>
  <c r="J57" i="4"/>
  <c r="J54" i="4"/>
  <c r="J59" i="4"/>
  <c r="J53" i="4"/>
  <c r="J52" i="4"/>
  <c r="J55" i="4"/>
  <c r="J49" i="4"/>
  <c r="J48" i="4"/>
  <c r="J50" i="4"/>
  <c r="J56" i="4"/>
  <c r="J47" i="4"/>
  <c r="J46" i="4"/>
  <c r="J45" i="4"/>
  <c r="J36" i="4"/>
  <c r="J44" i="4"/>
  <c r="J42" i="4"/>
  <c r="J41" i="4"/>
  <c r="J40" i="4"/>
  <c r="J39" i="4"/>
  <c r="J38" i="4"/>
  <c r="J43" i="4"/>
  <c r="J37" i="4"/>
  <c r="J35" i="4"/>
  <c r="J33" i="4"/>
  <c r="J34" i="4"/>
  <c r="J32" i="4"/>
  <c r="J30" i="4"/>
  <c r="J28" i="4"/>
  <c r="J31" i="4"/>
  <c r="J27" i="4"/>
  <c r="J23" i="4"/>
  <c r="J26" i="4"/>
  <c r="J29" i="4"/>
  <c r="J25" i="4"/>
  <c r="J21" i="4"/>
  <c r="J24" i="4"/>
  <c r="J22" i="4"/>
  <c r="J20" i="4"/>
  <c r="J18" i="4"/>
  <c r="J17" i="4"/>
  <c r="J16" i="4"/>
  <c r="J19" i="4"/>
  <c r="J15" i="4"/>
  <c r="J14" i="4"/>
  <c r="J13" i="4"/>
  <c r="J12" i="4"/>
  <c r="J11" i="4"/>
  <c r="J9" i="4"/>
  <c r="J10" i="4"/>
  <c r="AO72" i="4" l="1"/>
  <c r="AO91" i="4"/>
  <c r="D91" i="4"/>
  <c r="E91" i="4" s="1"/>
  <c r="D119" i="4"/>
  <c r="D72" i="4"/>
  <c r="L92" i="4"/>
  <c r="L118" i="4"/>
  <c r="L117" i="4"/>
  <c r="L115" i="4"/>
  <c r="L113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116" i="4"/>
  <c r="L114" i="4"/>
  <c r="L112" i="4"/>
  <c r="L90" i="4"/>
  <c r="L70" i="4"/>
  <c r="L89" i="4"/>
  <c r="L88" i="4"/>
  <c r="L87" i="4"/>
  <c r="L68" i="4"/>
  <c r="L86" i="4"/>
  <c r="L85" i="4"/>
  <c r="L84" i="4"/>
  <c r="L83" i="4"/>
  <c r="L82" i="4"/>
  <c r="L111" i="4"/>
  <c r="L81" i="4"/>
  <c r="L80" i="4"/>
  <c r="L79" i="4"/>
  <c r="L78" i="4"/>
  <c r="L77" i="4"/>
  <c r="L76" i="4"/>
  <c r="L74" i="4"/>
  <c r="L75" i="4"/>
  <c r="L73" i="4"/>
  <c r="L69" i="4"/>
  <c r="L67" i="4"/>
  <c r="L66" i="4"/>
  <c r="L65" i="4"/>
  <c r="L51" i="4"/>
  <c r="L64" i="4"/>
  <c r="L63" i="4"/>
  <c r="L62" i="4"/>
  <c r="L61" i="4"/>
  <c r="L60" i="4"/>
  <c r="L58" i="4"/>
  <c r="L71" i="4"/>
  <c r="L57" i="4"/>
  <c r="L54" i="4"/>
  <c r="L48" i="4"/>
  <c r="L59" i="4"/>
  <c r="L53" i="4"/>
  <c r="L52" i="4"/>
  <c r="L50" i="4"/>
  <c r="L55" i="4"/>
  <c r="L46" i="4"/>
  <c r="L49" i="4"/>
  <c r="L47" i="4"/>
  <c r="L56" i="4"/>
  <c r="L45" i="4"/>
  <c r="L36" i="4"/>
  <c r="L44" i="4"/>
  <c r="L42" i="4"/>
  <c r="L41" i="4"/>
  <c r="L40" i="4"/>
  <c r="L39" i="4"/>
  <c r="L35" i="4"/>
  <c r="L38" i="4"/>
  <c r="L43" i="4"/>
  <c r="L37" i="4"/>
  <c r="L33" i="4"/>
  <c r="L34" i="4"/>
  <c r="L32" i="4"/>
  <c r="L30" i="4"/>
  <c r="L27" i="4"/>
  <c r="L31" i="4"/>
  <c r="L28" i="4"/>
  <c r="L23" i="4"/>
  <c r="L21" i="4"/>
  <c r="L26" i="4"/>
  <c r="L29" i="4"/>
  <c r="L25" i="4"/>
  <c r="L22" i="4"/>
  <c r="L24" i="4"/>
  <c r="L20" i="4"/>
  <c r="L18" i="4"/>
  <c r="L17" i="4"/>
  <c r="L16" i="4"/>
  <c r="L15" i="4"/>
  <c r="L14" i="4"/>
  <c r="L19" i="4"/>
  <c r="L13" i="4"/>
  <c r="L12" i="4"/>
  <c r="L11" i="4"/>
  <c r="L10" i="4"/>
  <c r="L9" i="4"/>
  <c r="H91" i="4" l="1"/>
  <c r="H119" i="4"/>
  <c r="E119" i="4"/>
  <c r="H72" i="4"/>
  <c r="E72" i="4"/>
  <c r="AN104" i="4"/>
  <c r="AL104" i="4"/>
  <c r="AJ104" i="4"/>
  <c r="AH104" i="4"/>
  <c r="AF104" i="4"/>
  <c r="AD104" i="4"/>
  <c r="AB104" i="4"/>
  <c r="Z104" i="4"/>
  <c r="X104" i="4"/>
  <c r="V104" i="4"/>
  <c r="T104" i="4"/>
  <c r="R104" i="4"/>
  <c r="P104" i="4"/>
  <c r="N104" i="4"/>
  <c r="AN92" i="4"/>
  <c r="AL92" i="4"/>
  <c r="AJ92" i="4"/>
  <c r="AH92" i="4"/>
  <c r="AF92" i="4"/>
  <c r="AD92" i="4"/>
  <c r="AB92" i="4"/>
  <c r="Z92" i="4"/>
  <c r="X92" i="4"/>
  <c r="V92" i="4"/>
  <c r="T92" i="4"/>
  <c r="R92" i="4"/>
  <c r="P92" i="4"/>
  <c r="N92" i="4"/>
  <c r="D92" i="4" s="1"/>
  <c r="F92" i="4"/>
  <c r="AN96" i="4"/>
  <c r="AL96" i="4"/>
  <c r="AJ96" i="4"/>
  <c r="AH96" i="4"/>
  <c r="AF96" i="4"/>
  <c r="AD96" i="4"/>
  <c r="AB96" i="4"/>
  <c r="Z96" i="4"/>
  <c r="X96" i="4"/>
  <c r="V96" i="4"/>
  <c r="T96" i="4"/>
  <c r="R96" i="4"/>
  <c r="P96" i="4"/>
  <c r="N96" i="4"/>
  <c r="AN70" i="4"/>
  <c r="AL70" i="4"/>
  <c r="AJ70" i="4"/>
  <c r="AH70" i="4"/>
  <c r="AF70" i="4"/>
  <c r="AD70" i="4"/>
  <c r="AB70" i="4"/>
  <c r="Z70" i="4"/>
  <c r="X70" i="4"/>
  <c r="V70" i="4"/>
  <c r="T70" i="4"/>
  <c r="R70" i="4"/>
  <c r="P70" i="4"/>
  <c r="N70" i="4"/>
  <c r="D70" i="4" s="1"/>
  <c r="P53" i="4"/>
  <c r="P113" i="4"/>
  <c r="P102" i="4"/>
  <c r="P106" i="4"/>
  <c r="P105" i="4"/>
  <c r="P103" i="4"/>
  <c r="P86" i="4"/>
  <c r="P101" i="4"/>
  <c r="P100" i="4"/>
  <c r="P99" i="4"/>
  <c r="P98" i="4"/>
  <c r="P97" i="4"/>
  <c r="P95" i="4"/>
  <c r="P94" i="4"/>
  <c r="P93" i="4"/>
  <c r="P116" i="4"/>
  <c r="P114" i="4"/>
  <c r="P112" i="4"/>
  <c r="P90" i="4"/>
  <c r="P76" i="4"/>
  <c r="P108" i="4"/>
  <c r="P107" i="4"/>
  <c r="P118" i="4"/>
  <c r="P89" i="4"/>
  <c r="P88" i="4"/>
  <c r="P87" i="4"/>
  <c r="P68" i="4"/>
  <c r="P85" i="4"/>
  <c r="P117" i="4"/>
  <c r="P110" i="4"/>
  <c r="P84" i="4"/>
  <c r="P75" i="4"/>
  <c r="P83" i="4"/>
  <c r="P82" i="4"/>
  <c r="P111" i="4"/>
  <c r="P81" i="4"/>
  <c r="P80" i="4"/>
  <c r="P79" i="4"/>
  <c r="P78" i="4"/>
  <c r="P77" i="4"/>
  <c r="P51" i="4"/>
  <c r="P74" i="4"/>
  <c r="P73" i="4"/>
  <c r="P69" i="4"/>
  <c r="P67" i="4"/>
  <c r="P66" i="4"/>
  <c r="P65" i="4"/>
  <c r="P64" i="4"/>
  <c r="P63" i="4"/>
  <c r="P62" i="4"/>
  <c r="P61" i="4"/>
  <c r="P55" i="4"/>
  <c r="P60" i="4"/>
  <c r="P50" i="4"/>
  <c r="P58" i="4"/>
  <c r="P71" i="4"/>
  <c r="P57" i="4"/>
  <c r="P54" i="4"/>
  <c r="P52" i="4"/>
  <c r="P46" i="4"/>
  <c r="P49" i="4"/>
  <c r="P59" i="4"/>
  <c r="P48" i="4"/>
  <c r="P47" i="4"/>
  <c r="P45" i="4"/>
  <c r="P36" i="4"/>
  <c r="P56" i="4"/>
  <c r="P37" i="4"/>
  <c r="P35" i="4"/>
  <c r="P34" i="4"/>
  <c r="P23" i="4"/>
  <c r="P42" i="4"/>
  <c r="P41" i="4"/>
  <c r="P40" i="4"/>
  <c r="P39" i="4"/>
  <c r="P44" i="4"/>
  <c r="P43" i="4"/>
  <c r="P33" i="4"/>
  <c r="P30" i="4"/>
  <c r="P109" i="4"/>
  <c r="P32" i="4"/>
  <c r="P27" i="4"/>
  <c r="P28" i="4"/>
  <c r="P38" i="4"/>
  <c r="P21" i="4"/>
  <c r="P31" i="4"/>
  <c r="P25" i="4"/>
  <c r="P26" i="4"/>
  <c r="P115" i="4"/>
  <c r="P22" i="4"/>
  <c r="P24" i="4"/>
  <c r="P20" i="4"/>
  <c r="P18" i="4"/>
  <c r="P16" i="4"/>
  <c r="P17" i="4"/>
  <c r="P13" i="4"/>
  <c r="P15" i="4"/>
  <c r="P29" i="4"/>
  <c r="P14" i="4"/>
  <c r="P12" i="4"/>
  <c r="P11" i="4"/>
  <c r="P9" i="4"/>
  <c r="P19" i="4"/>
  <c r="P10" i="4"/>
  <c r="N53" i="4"/>
  <c r="N113" i="4"/>
  <c r="N102" i="4"/>
  <c r="N106" i="4"/>
  <c r="N105" i="4"/>
  <c r="N103" i="4"/>
  <c r="N86" i="4"/>
  <c r="N101" i="4"/>
  <c r="N100" i="4"/>
  <c r="N99" i="4"/>
  <c r="N98" i="4"/>
  <c r="N97" i="4"/>
  <c r="N95" i="4"/>
  <c r="N94" i="4"/>
  <c r="N93" i="4"/>
  <c r="N116" i="4"/>
  <c r="N114" i="4"/>
  <c r="N112" i="4"/>
  <c r="N90" i="4"/>
  <c r="N76" i="4"/>
  <c r="N108" i="4"/>
  <c r="N107" i="4"/>
  <c r="N118" i="4"/>
  <c r="N89" i="4"/>
  <c r="N88" i="4"/>
  <c r="N87" i="4"/>
  <c r="N68" i="4"/>
  <c r="N85" i="4"/>
  <c r="N117" i="4"/>
  <c r="N110" i="4"/>
  <c r="N84" i="4"/>
  <c r="N75" i="4"/>
  <c r="N83" i="4"/>
  <c r="N82" i="4"/>
  <c r="N111" i="4"/>
  <c r="N81" i="4"/>
  <c r="N80" i="4"/>
  <c r="N79" i="4"/>
  <c r="N78" i="4"/>
  <c r="N77" i="4"/>
  <c r="N51" i="4"/>
  <c r="N74" i="4"/>
  <c r="N73" i="4"/>
  <c r="N69" i="4"/>
  <c r="N67" i="4"/>
  <c r="N66" i="4"/>
  <c r="N65" i="4"/>
  <c r="N64" i="4"/>
  <c r="N63" i="4"/>
  <c r="N62" i="4"/>
  <c r="N61" i="4"/>
  <c r="N55" i="4"/>
  <c r="N60" i="4"/>
  <c r="N50" i="4"/>
  <c r="N58" i="4"/>
  <c r="N71" i="4"/>
  <c r="N57" i="4"/>
  <c r="N54" i="4"/>
  <c r="N52" i="4"/>
  <c r="N46" i="4"/>
  <c r="N49" i="4"/>
  <c r="N59" i="4"/>
  <c r="N48" i="4"/>
  <c r="N47" i="4"/>
  <c r="N45" i="4"/>
  <c r="N36" i="4"/>
  <c r="N56" i="4"/>
  <c r="N37" i="4"/>
  <c r="N35" i="4"/>
  <c r="N34" i="4"/>
  <c r="N23" i="4"/>
  <c r="N42" i="4"/>
  <c r="N41" i="4"/>
  <c r="N40" i="4"/>
  <c r="N39" i="4"/>
  <c r="N44" i="4"/>
  <c r="N43" i="4"/>
  <c r="N33" i="4"/>
  <c r="N30" i="4"/>
  <c r="N109" i="4"/>
  <c r="N32" i="4"/>
  <c r="N27" i="4"/>
  <c r="N28" i="4"/>
  <c r="N38" i="4"/>
  <c r="N21" i="4"/>
  <c r="N31" i="4"/>
  <c r="N25" i="4"/>
  <c r="N26" i="4"/>
  <c r="N115" i="4"/>
  <c r="N22" i="4"/>
  <c r="N24" i="4"/>
  <c r="N20" i="4"/>
  <c r="N18" i="4"/>
  <c r="N16" i="4"/>
  <c r="N17" i="4"/>
  <c r="N13" i="4"/>
  <c r="N15" i="4"/>
  <c r="N29" i="4"/>
  <c r="N14" i="4"/>
  <c r="N12" i="4"/>
  <c r="N11" i="4"/>
  <c r="N9" i="4"/>
  <c r="N19" i="4"/>
  <c r="N10" i="4"/>
  <c r="AO96" i="4" l="1"/>
  <c r="D104" i="4"/>
  <c r="E104" i="4" s="1"/>
  <c r="AO70" i="4"/>
  <c r="AO104" i="4"/>
  <c r="AO92" i="4"/>
  <c r="D96" i="4"/>
  <c r="E96" i="4" s="1"/>
  <c r="H70" i="4"/>
  <c r="H92" i="4"/>
  <c r="AN53" i="4"/>
  <c r="AL53" i="4"/>
  <c r="AJ53" i="4"/>
  <c r="AH53" i="4"/>
  <c r="AF53" i="4"/>
  <c r="AD53" i="4"/>
  <c r="AB53" i="4"/>
  <c r="Z53" i="4"/>
  <c r="X53" i="4"/>
  <c r="V53" i="4"/>
  <c r="T53" i="4"/>
  <c r="R53" i="4"/>
  <c r="AN57" i="4"/>
  <c r="AL57" i="4"/>
  <c r="AJ57" i="4"/>
  <c r="AH57" i="4"/>
  <c r="AF57" i="4"/>
  <c r="AD57" i="4"/>
  <c r="AB57" i="4"/>
  <c r="Z57" i="4"/>
  <c r="X57" i="4"/>
  <c r="V57" i="4"/>
  <c r="T57" i="4"/>
  <c r="R57" i="4"/>
  <c r="AN66" i="4"/>
  <c r="AL66" i="4"/>
  <c r="AJ66" i="4"/>
  <c r="AH66" i="4"/>
  <c r="AF66" i="4"/>
  <c r="AD66" i="4"/>
  <c r="AB66" i="4"/>
  <c r="Z66" i="4"/>
  <c r="X66" i="4"/>
  <c r="V66" i="4"/>
  <c r="T66" i="4"/>
  <c r="R66" i="4"/>
  <c r="R47" i="4"/>
  <c r="R102" i="4"/>
  <c r="R113" i="4"/>
  <c r="R106" i="4"/>
  <c r="R105" i="4"/>
  <c r="R103" i="4"/>
  <c r="R86" i="4"/>
  <c r="R101" i="4"/>
  <c r="R100" i="4"/>
  <c r="R99" i="4"/>
  <c r="R98" i="4"/>
  <c r="R97" i="4"/>
  <c r="R95" i="4"/>
  <c r="R94" i="4"/>
  <c r="R93" i="4"/>
  <c r="R116" i="4"/>
  <c r="R114" i="4"/>
  <c r="R112" i="4"/>
  <c r="R90" i="4"/>
  <c r="R76" i="4"/>
  <c r="R60" i="4"/>
  <c r="R107" i="4"/>
  <c r="R108" i="4"/>
  <c r="R89" i="4"/>
  <c r="R88" i="4"/>
  <c r="R87" i="4"/>
  <c r="R68" i="4"/>
  <c r="R85" i="4"/>
  <c r="R110" i="4"/>
  <c r="R84" i="4"/>
  <c r="R75" i="4"/>
  <c r="R83" i="4"/>
  <c r="R82" i="4"/>
  <c r="R111" i="4"/>
  <c r="R81" i="4"/>
  <c r="R80" i="4"/>
  <c r="R79" i="4"/>
  <c r="R78" i="4"/>
  <c r="R77" i="4"/>
  <c r="R118" i="4"/>
  <c r="R51" i="4"/>
  <c r="R28" i="4"/>
  <c r="R73" i="4"/>
  <c r="R69" i="4"/>
  <c r="R67" i="4"/>
  <c r="R65" i="4"/>
  <c r="R74" i="4"/>
  <c r="R117" i="4"/>
  <c r="R64" i="4"/>
  <c r="R63" i="4"/>
  <c r="R62" i="4"/>
  <c r="R61" i="4"/>
  <c r="R37" i="4"/>
  <c r="R55" i="4"/>
  <c r="R50" i="4"/>
  <c r="R58" i="4"/>
  <c r="R71" i="4"/>
  <c r="R45" i="4"/>
  <c r="R54" i="4"/>
  <c r="R36" i="4"/>
  <c r="R44" i="4"/>
  <c r="R30" i="4"/>
  <c r="R52" i="4"/>
  <c r="R46" i="4"/>
  <c r="R49" i="4"/>
  <c r="R48" i="4"/>
  <c r="R59" i="4"/>
  <c r="R56" i="4"/>
  <c r="R23" i="4"/>
  <c r="R35" i="4"/>
  <c r="R42" i="4"/>
  <c r="R41" i="4"/>
  <c r="R40" i="4"/>
  <c r="R39" i="4"/>
  <c r="R18" i="4"/>
  <c r="R34" i="4"/>
  <c r="R27" i="4"/>
  <c r="R43" i="4"/>
  <c r="R32" i="4"/>
  <c r="R109" i="4"/>
  <c r="R31" i="4"/>
  <c r="R33" i="4"/>
  <c r="R14" i="4"/>
  <c r="R22" i="4"/>
  <c r="R24" i="4"/>
  <c r="R38" i="4"/>
  <c r="R21" i="4"/>
  <c r="R26" i="4"/>
  <c r="R25" i="4"/>
  <c r="R20" i="4"/>
  <c r="R115" i="4"/>
  <c r="R16" i="4"/>
  <c r="R17" i="4"/>
  <c r="R15" i="4"/>
  <c r="R13" i="4"/>
  <c r="R29" i="4"/>
  <c r="R12" i="4"/>
  <c r="R11" i="4"/>
  <c r="R19" i="4"/>
  <c r="R9" i="4"/>
  <c r="R10" i="4"/>
  <c r="T47" i="4"/>
  <c r="T102" i="4"/>
  <c r="T113" i="4"/>
  <c r="T106" i="4"/>
  <c r="T105" i="4"/>
  <c r="T103" i="4"/>
  <c r="T86" i="4"/>
  <c r="T101" i="4"/>
  <c r="T100" i="4"/>
  <c r="T99" i="4"/>
  <c r="T98" i="4"/>
  <c r="T97" i="4"/>
  <c r="T95" i="4"/>
  <c r="T94" i="4"/>
  <c r="T93" i="4"/>
  <c r="T116" i="4"/>
  <c r="T114" i="4"/>
  <c r="T112" i="4"/>
  <c r="T90" i="4"/>
  <c r="T76" i="4"/>
  <c r="T60" i="4"/>
  <c r="T107" i="4"/>
  <c r="T108" i="4"/>
  <c r="T89" i="4"/>
  <c r="T88" i="4"/>
  <c r="T87" i="4"/>
  <c r="T68" i="4"/>
  <c r="T85" i="4"/>
  <c r="T110" i="4"/>
  <c r="T84" i="4"/>
  <c r="T75" i="4"/>
  <c r="T83" i="4"/>
  <c r="T82" i="4"/>
  <c r="T111" i="4"/>
  <c r="T81" i="4"/>
  <c r="T80" i="4"/>
  <c r="T79" i="4"/>
  <c r="T78" i="4"/>
  <c r="T77" i="4"/>
  <c r="T118" i="4"/>
  <c r="T51" i="4"/>
  <c r="T28" i="4"/>
  <c r="T73" i="4"/>
  <c r="T69" i="4"/>
  <c r="T67" i="4"/>
  <c r="T65" i="4"/>
  <c r="T74" i="4"/>
  <c r="T117" i="4"/>
  <c r="T64" i="4"/>
  <c r="T63" i="4"/>
  <c r="T62" i="4"/>
  <c r="T61" i="4"/>
  <c r="T37" i="4"/>
  <c r="T55" i="4"/>
  <c r="T50" i="4"/>
  <c r="T58" i="4"/>
  <c r="T71" i="4"/>
  <c r="T45" i="4"/>
  <c r="T54" i="4"/>
  <c r="T36" i="4"/>
  <c r="T44" i="4"/>
  <c r="T30" i="4"/>
  <c r="T52" i="4"/>
  <c r="T46" i="4"/>
  <c r="T49" i="4"/>
  <c r="T48" i="4"/>
  <c r="T59" i="4"/>
  <c r="T56" i="4"/>
  <c r="T23" i="4"/>
  <c r="T35" i="4"/>
  <c r="T42" i="4"/>
  <c r="T41" i="4"/>
  <c r="T40" i="4"/>
  <c r="T39" i="4"/>
  <c r="T18" i="4"/>
  <c r="T34" i="4"/>
  <c r="T27" i="4"/>
  <c r="T43" i="4"/>
  <c r="T32" i="4"/>
  <c r="T109" i="4"/>
  <c r="T31" i="4"/>
  <c r="T33" i="4"/>
  <c r="T14" i="4"/>
  <c r="T22" i="4"/>
  <c r="T24" i="4"/>
  <c r="T38" i="4"/>
  <c r="T21" i="4"/>
  <c r="T26" i="4"/>
  <c r="T25" i="4"/>
  <c r="T20" i="4"/>
  <c r="T115" i="4"/>
  <c r="T16" i="4"/>
  <c r="T17" i="4"/>
  <c r="T15" i="4"/>
  <c r="T13" i="4"/>
  <c r="T29" i="4"/>
  <c r="T12" i="4"/>
  <c r="T11" i="4"/>
  <c r="T19" i="4"/>
  <c r="T9" i="4"/>
  <c r="T10" i="4"/>
  <c r="D57" i="4" l="1"/>
  <c r="AO53" i="4"/>
  <c r="AO57" i="4"/>
  <c r="D53" i="4"/>
  <c r="AO66" i="4"/>
  <c r="D66" i="4"/>
  <c r="E66" i="4" s="1"/>
  <c r="H57" i="4"/>
  <c r="H104" i="4"/>
  <c r="E70" i="4"/>
  <c r="H96" i="4"/>
  <c r="E92" i="4"/>
  <c r="AN47" i="4"/>
  <c r="AL47" i="4"/>
  <c r="AJ47" i="4"/>
  <c r="AH47" i="4"/>
  <c r="AF47" i="4"/>
  <c r="AD47" i="4"/>
  <c r="AB47" i="4"/>
  <c r="Z47" i="4"/>
  <c r="X47" i="4"/>
  <c r="V47" i="4"/>
  <c r="AN102" i="4"/>
  <c r="AL102" i="4"/>
  <c r="AJ102" i="4"/>
  <c r="AH102" i="4"/>
  <c r="AF102" i="4"/>
  <c r="AD102" i="4"/>
  <c r="AB102" i="4"/>
  <c r="Z102" i="4"/>
  <c r="X102" i="4"/>
  <c r="V102" i="4"/>
  <c r="AN106" i="4"/>
  <c r="AL106" i="4"/>
  <c r="AJ106" i="4"/>
  <c r="AH106" i="4"/>
  <c r="AF106" i="4"/>
  <c r="AD106" i="4"/>
  <c r="AB106" i="4"/>
  <c r="Z106" i="4"/>
  <c r="V106" i="4"/>
  <c r="AN86" i="4"/>
  <c r="AL86" i="4"/>
  <c r="AJ86" i="4"/>
  <c r="AH86" i="4"/>
  <c r="AF86" i="4"/>
  <c r="AD86" i="4"/>
  <c r="AB86" i="4"/>
  <c r="Z86" i="4"/>
  <c r="V86" i="4"/>
  <c r="AN95" i="4"/>
  <c r="AL95" i="4"/>
  <c r="AJ95" i="4"/>
  <c r="AH95" i="4"/>
  <c r="AF95" i="4"/>
  <c r="AD95" i="4"/>
  <c r="AB95" i="4"/>
  <c r="Z95" i="4"/>
  <c r="X95" i="4"/>
  <c r="V95" i="4"/>
  <c r="AN60" i="4"/>
  <c r="AL60" i="4"/>
  <c r="AJ60" i="4"/>
  <c r="AH60" i="4"/>
  <c r="AF60" i="4"/>
  <c r="AD60" i="4"/>
  <c r="AB60" i="4"/>
  <c r="Z60" i="4"/>
  <c r="V60" i="4"/>
  <c r="X61" i="4"/>
  <c r="X28" i="4"/>
  <c r="X113" i="4"/>
  <c r="X105" i="4"/>
  <c r="X103" i="4"/>
  <c r="X97" i="4"/>
  <c r="X101" i="4"/>
  <c r="X100" i="4"/>
  <c r="X99" i="4"/>
  <c r="X98" i="4"/>
  <c r="X94" i="4"/>
  <c r="X93" i="4"/>
  <c r="X116" i="4"/>
  <c r="X114" i="4"/>
  <c r="X112" i="4"/>
  <c r="X90" i="4"/>
  <c r="X75" i="4"/>
  <c r="X76" i="4"/>
  <c r="X78" i="4"/>
  <c r="X107" i="4"/>
  <c r="X108" i="4"/>
  <c r="X89" i="4"/>
  <c r="X88" i="4"/>
  <c r="X87" i="4"/>
  <c r="X79" i="4"/>
  <c r="X68" i="4"/>
  <c r="X85" i="4"/>
  <c r="X110" i="4"/>
  <c r="X84" i="4"/>
  <c r="X83" i="4"/>
  <c r="X82" i="4"/>
  <c r="X111" i="4"/>
  <c r="X81" i="4"/>
  <c r="X80" i="4"/>
  <c r="X118" i="4"/>
  <c r="X51" i="4"/>
  <c r="X55" i="4"/>
  <c r="X69" i="4"/>
  <c r="X73" i="4"/>
  <c r="X67" i="4"/>
  <c r="X65" i="4"/>
  <c r="X74" i="4"/>
  <c r="X117" i="4"/>
  <c r="X63" i="4"/>
  <c r="X62" i="4"/>
  <c r="X45" i="4"/>
  <c r="X44" i="4"/>
  <c r="X50" i="4"/>
  <c r="X58" i="4"/>
  <c r="X71" i="4"/>
  <c r="X30" i="4"/>
  <c r="X48" i="4"/>
  <c r="X54" i="4"/>
  <c r="X52" i="4"/>
  <c r="X36" i="4"/>
  <c r="X46" i="4"/>
  <c r="X49" i="4"/>
  <c r="X59" i="4"/>
  <c r="X56" i="4"/>
  <c r="X23" i="4"/>
  <c r="X35" i="4"/>
  <c r="X42" i="4"/>
  <c r="X41" i="4"/>
  <c r="X40" i="4"/>
  <c r="X39" i="4"/>
  <c r="X18" i="4"/>
  <c r="X34" i="4"/>
  <c r="X27" i="4"/>
  <c r="X43" i="4"/>
  <c r="X32" i="4"/>
  <c r="X109" i="4"/>
  <c r="X31" i="4"/>
  <c r="X21" i="4"/>
  <c r="X33" i="4"/>
  <c r="X14" i="4"/>
  <c r="X22" i="4"/>
  <c r="X24" i="4"/>
  <c r="X38" i="4"/>
  <c r="X26" i="4"/>
  <c r="X25" i="4"/>
  <c r="X20" i="4"/>
  <c r="X115" i="4"/>
  <c r="X16" i="4"/>
  <c r="X17" i="4"/>
  <c r="X15" i="4"/>
  <c r="X13" i="4"/>
  <c r="X29" i="4"/>
  <c r="X12" i="4"/>
  <c r="X11" i="4"/>
  <c r="X19" i="4"/>
  <c r="X9" i="4"/>
  <c r="X10" i="4"/>
  <c r="D102" i="4" l="1"/>
  <c r="D47" i="4"/>
  <c r="AO95" i="4"/>
  <c r="AO102" i="4"/>
  <c r="AO47" i="4"/>
  <c r="D95" i="4"/>
  <c r="E95" i="4" s="1"/>
  <c r="E102" i="4"/>
  <c r="H47" i="4"/>
  <c r="E57" i="4"/>
  <c r="H66" i="4"/>
  <c r="E53" i="4"/>
  <c r="H53" i="4"/>
  <c r="AN61" i="4"/>
  <c r="AL61" i="4"/>
  <c r="AJ61" i="4"/>
  <c r="AH61" i="4"/>
  <c r="AF61" i="4"/>
  <c r="AD61" i="4"/>
  <c r="AB61" i="4"/>
  <c r="Z61" i="4"/>
  <c r="V61" i="4"/>
  <c r="AN17" i="4"/>
  <c r="AL17" i="4"/>
  <c r="AJ17" i="4"/>
  <c r="AH17" i="4"/>
  <c r="AF17" i="4"/>
  <c r="AD17" i="4"/>
  <c r="AB17" i="4"/>
  <c r="Z17" i="4"/>
  <c r="V17" i="4"/>
  <c r="AN89" i="4"/>
  <c r="AL89" i="4"/>
  <c r="AJ89" i="4"/>
  <c r="AH89" i="4"/>
  <c r="AF89" i="4"/>
  <c r="AD89" i="4"/>
  <c r="AB89" i="4"/>
  <c r="V89" i="4"/>
  <c r="AN87" i="4"/>
  <c r="AL87" i="4"/>
  <c r="AJ87" i="4"/>
  <c r="AH87" i="4"/>
  <c r="AF87" i="4"/>
  <c r="AD87" i="4"/>
  <c r="AB87" i="4"/>
  <c r="V87" i="4"/>
  <c r="AN85" i="4"/>
  <c r="AL85" i="4"/>
  <c r="AJ85" i="4"/>
  <c r="AH85" i="4"/>
  <c r="AF85" i="4"/>
  <c r="AD85" i="4"/>
  <c r="AB85" i="4"/>
  <c r="V85" i="4"/>
  <c r="AN84" i="4"/>
  <c r="AL84" i="4"/>
  <c r="AJ84" i="4"/>
  <c r="AH84" i="4"/>
  <c r="AF84" i="4"/>
  <c r="AD84" i="4"/>
  <c r="AB84" i="4"/>
  <c r="Z84" i="4"/>
  <c r="V84" i="4"/>
  <c r="AN80" i="4"/>
  <c r="AL80" i="4"/>
  <c r="AJ80" i="4"/>
  <c r="AH80" i="4"/>
  <c r="AF80" i="4"/>
  <c r="AD80" i="4"/>
  <c r="AB80" i="4"/>
  <c r="Z80" i="4"/>
  <c r="V80" i="4"/>
  <c r="AN82" i="4"/>
  <c r="AL82" i="4"/>
  <c r="AJ82" i="4"/>
  <c r="AH82" i="4"/>
  <c r="AF82" i="4"/>
  <c r="AD82" i="4"/>
  <c r="AB82" i="4"/>
  <c r="Z82" i="4"/>
  <c r="V82" i="4"/>
  <c r="AN81" i="4"/>
  <c r="AL81" i="4"/>
  <c r="AJ81" i="4"/>
  <c r="AH81" i="4"/>
  <c r="AF81" i="4"/>
  <c r="AD81" i="4"/>
  <c r="AB81" i="4"/>
  <c r="Z81" i="4"/>
  <c r="V81" i="4"/>
  <c r="AN65" i="4"/>
  <c r="AL65" i="4"/>
  <c r="AJ65" i="4"/>
  <c r="AH65" i="4"/>
  <c r="AF65" i="4"/>
  <c r="AD65" i="4"/>
  <c r="AB65" i="4"/>
  <c r="Z65" i="4"/>
  <c r="V65" i="4"/>
  <c r="AN62" i="4"/>
  <c r="AL62" i="4"/>
  <c r="AJ62" i="4"/>
  <c r="AH62" i="4"/>
  <c r="AF62" i="4"/>
  <c r="AD62" i="4"/>
  <c r="AB62" i="4"/>
  <c r="Z62" i="4"/>
  <c r="V62" i="4"/>
  <c r="AN49" i="4"/>
  <c r="AL49" i="4"/>
  <c r="AJ49" i="4"/>
  <c r="AH49" i="4"/>
  <c r="AF49" i="4"/>
  <c r="AD49" i="4"/>
  <c r="AB49" i="4"/>
  <c r="Z49" i="4"/>
  <c r="V49" i="4"/>
  <c r="V32" i="4"/>
  <c r="V113" i="4"/>
  <c r="V103" i="4"/>
  <c r="V105" i="4"/>
  <c r="V69" i="4"/>
  <c r="V97" i="4"/>
  <c r="V100" i="4"/>
  <c r="V99" i="4"/>
  <c r="V98" i="4"/>
  <c r="V101" i="4"/>
  <c r="V94" i="4"/>
  <c r="V93" i="4"/>
  <c r="V114" i="4"/>
  <c r="V116" i="4"/>
  <c r="V90" i="4"/>
  <c r="V75" i="4"/>
  <c r="V77" i="4"/>
  <c r="V76" i="4"/>
  <c r="V107" i="4"/>
  <c r="V78" i="4"/>
  <c r="V88" i="4"/>
  <c r="V79" i="4"/>
  <c r="V68" i="4"/>
  <c r="V110" i="4"/>
  <c r="V83" i="4"/>
  <c r="V111" i="4"/>
  <c r="V64" i="4"/>
  <c r="V55" i="4"/>
  <c r="V73" i="4"/>
  <c r="V54" i="4"/>
  <c r="V46" i="4"/>
  <c r="V112" i="4"/>
  <c r="V40" i="4"/>
  <c r="V67" i="4"/>
  <c r="V74" i="4"/>
  <c r="V37" i="4"/>
  <c r="V118" i="4"/>
  <c r="V63" i="4"/>
  <c r="V108" i="4"/>
  <c r="V23" i="4"/>
  <c r="V45" i="4"/>
  <c r="V28" i="4"/>
  <c r="V58" i="4"/>
  <c r="V117" i="4"/>
  <c r="V71" i="4"/>
  <c r="V36" i="4"/>
  <c r="V48" i="4"/>
  <c r="V50" i="4"/>
  <c r="V39" i="4"/>
  <c r="V52" i="4"/>
  <c r="V44" i="4"/>
  <c r="V42" i="4"/>
  <c r="V35" i="4"/>
  <c r="V51" i="4"/>
  <c r="V30" i="4"/>
  <c r="V56" i="4"/>
  <c r="V59" i="4"/>
  <c r="V18" i="4"/>
  <c r="V41" i="4"/>
  <c r="V34" i="4"/>
  <c r="V33" i="4"/>
  <c r="V31" i="4"/>
  <c r="V27" i="4"/>
  <c r="V43" i="4"/>
  <c r="V21" i="4"/>
  <c r="V109" i="4"/>
  <c r="V24" i="4"/>
  <c r="V14" i="4"/>
  <c r="V25" i="4"/>
  <c r="V26" i="4"/>
  <c r="V38" i="4"/>
  <c r="V115" i="4"/>
  <c r="V20" i="4"/>
  <c r="V22" i="4"/>
  <c r="V15" i="4"/>
  <c r="V13" i="4"/>
  <c r="V16" i="4"/>
  <c r="V12" i="4"/>
  <c r="V29" i="4"/>
  <c r="V11" i="4"/>
  <c r="V10" i="4"/>
  <c r="V9" i="4"/>
  <c r="V19" i="4"/>
  <c r="Z32" i="4"/>
  <c r="Z113" i="4"/>
  <c r="Z103" i="4"/>
  <c r="Z105" i="4"/>
  <c r="Z69" i="4"/>
  <c r="Z97" i="4"/>
  <c r="Z100" i="4"/>
  <c r="Z99" i="4"/>
  <c r="Z98" i="4"/>
  <c r="Z101" i="4"/>
  <c r="Z94" i="4"/>
  <c r="Z93" i="4"/>
  <c r="Z114" i="4"/>
  <c r="Z116" i="4"/>
  <c r="Z90" i="4"/>
  <c r="Z75" i="4"/>
  <c r="Z77" i="4"/>
  <c r="Z76" i="4"/>
  <c r="Z107" i="4"/>
  <c r="Z78" i="4"/>
  <c r="Z88" i="4"/>
  <c r="Z79" i="4"/>
  <c r="Z68" i="4"/>
  <c r="Z110" i="4"/>
  <c r="Z83" i="4"/>
  <c r="Z111" i="4"/>
  <c r="Z64" i="4"/>
  <c r="Z55" i="4"/>
  <c r="Z73" i="4"/>
  <c r="Z54" i="4"/>
  <c r="Z46" i="4"/>
  <c r="Z112" i="4"/>
  <c r="Z40" i="4"/>
  <c r="Z67" i="4"/>
  <c r="Z74" i="4"/>
  <c r="Z37" i="4"/>
  <c r="Z118" i="4"/>
  <c r="Z63" i="4"/>
  <c r="Z108" i="4"/>
  <c r="Z23" i="4"/>
  <c r="Z45" i="4"/>
  <c r="Z28" i="4"/>
  <c r="Z58" i="4"/>
  <c r="Z117" i="4"/>
  <c r="Z71" i="4"/>
  <c r="Z36" i="4"/>
  <c r="Z48" i="4"/>
  <c r="Z50" i="4"/>
  <c r="Z39" i="4"/>
  <c r="Z52" i="4"/>
  <c r="Z44" i="4"/>
  <c r="Z42" i="4"/>
  <c r="Z35" i="4"/>
  <c r="Z51" i="4"/>
  <c r="Z30" i="4"/>
  <c r="Z56" i="4"/>
  <c r="Z59" i="4"/>
  <c r="Z18" i="4"/>
  <c r="Z41" i="4"/>
  <c r="Z34" i="4"/>
  <c r="Z33" i="4"/>
  <c r="Z31" i="4"/>
  <c r="Z27" i="4"/>
  <c r="Z43" i="4"/>
  <c r="Z21" i="4"/>
  <c r="Z109" i="4"/>
  <c r="Z24" i="4"/>
  <c r="Z14" i="4"/>
  <c r="Z25" i="4"/>
  <c r="Z26" i="4"/>
  <c r="Z38" i="4"/>
  <c r="Z115" i="4"/>
  <c r="Z20" i="4"/>
  <c r="Z22" i="4"/>
  <c r="Z15" i="4"/>
  <c r="Z13" i="4"/>
  <c r="Z16" i="4"/>
  <c r="Z12" i="4"/>
  <c r="Z29" i="4"/>
  <c r="Z11" i="4"/>
  <c r="Z10" i="4"/>
  <c r="Z9" i="4"/>
  <c r="Z19" i="4"/>
  <c r="D65" i="4" l="1"/>
  <c r="AO65" i="4"/>
  <c r="D62" i="4"/>
  <c r="AO62" i="4"/>
  <c r="D81" i="4"/>
  <c r="AO81" i="4"/>
  <c r="D82" i="4"/>
  <c r="AO82" i="4"/>
  <c r="AO80" i="4"/>
  <c r="D80" i="4"/>
  <c r="E80" i="4" s="1"/>
  <c r="AO84" i="4"/>
  <c r="D84" i="4"/>
  <c r="D17" i="4"/>
  <c r="AO17" i="4"/>
  <c r="D49" i="4"/>
  <c r="AO49" i="4"/>
  <c r="AO61" i="4"/>
  <c r="D61" i="4"/>
  <c r="E61" i="4" s="1"/>
  <c r="H62" i="4"/>
  <c r="E82" i="4"/>
  <c r="E49" i="4"/>
  <c r="H102" i="4"/>
  <c r="E47" i="4"/>
  <c r="H95" i="4"/>
  <c r="AN32" i="4"/>
  <c r="AL32" i="4"/>
  <c r="AJ32" i="4"/>
  <c r="AH32" i="4"/>
  <c r="AF32" i="4"/>
  <c r="AD32" i="4"/>
  <c r="AB32" i="4"/>
  <c r="AN88" i="4"/>
  <c r="AL88" i="4"/>
  <c r="AJ88" i="4"/>
  <c r="AH88" i="4"/>
  <c r="AF88" i="4"/>
  <c r="AD88" i="4"/>
  <c r="AB23" i="4"/>
  <c r="AB113" i="4"/>
  <c r="AB105" i="4"/>
  <c r="AB103" i="4"/>
  <c r="AB69" i="4"/>
  <c r="AB97" i="4"/>
  <c r="AB101" i="4"/>
  <c r="AB100" i="4"/>
  <c r="AB99" i="4"/>
  <c r="AB98" i="4"/>
  <c r="AB94" i="4"/>
  <c r="AB93" i="4"/>
  <c r="AB90" i="4"/>
  <c r="AB75" i="4"/>
  <c r="AB77" i="4"/>
  <c r="AB78" i="4"/>
  <c r="AB107" i="4"/>
  <c r="AB79" i="4"/>
  <c r="AB68" i="4"/>
  <c r="AB110" i="4"/>
  <c r="AB83" i="4"/>
  <c r="AB114" i="4"/>
  <c r="AB111" i="4"/>
  <c r="AB116" i="4"/>
  <c r="AB55" i="4"/>
  <c r="AB73" i="4"/>
  <c r="AB54" i="4"/>
  <c r="AB46" i="4"/>
  <c r="AB112" i="4"/>
  <c r="AB40" i="4"/>
  <c r="AB67" i="4"/>
  <c r="AB37" i="4"/>
  <c r="AB118" i="4"/>
  <c r="AB63" i="4"/>
  <c r="AB108" i="4"/>
  <c r="AB36" i="4"/>
  <c r="AB28" i="4"/>
  <c r="AB58" i="4"/>
  <c r="AB71" i="4"/>
  <c r="AB48" i="4"/>
  <c r="AB50" i="4"/>
  <c r="AB76" i="4"/>
  <c r="AB74" i="4"/>
  <c r="AB39" i="4"/>
  <c r="AB117" i="4"/>
  <c r="AB52" i="4"/>
  <c r="AB44" i="4"/>
  <c r="AB42" i="4"/>
  <c r="AB35" i="4"/>
  <c r="AB51" i="4"/>
  <c r="AB30" i="4"/>
  <c r="AB56" i="4"/>
  <c r="AB59" i="4"/>
  <c r="AB18" i="4"/>
  <c r="AB41" i="4"/>
  <c r="AB31" i="4"/>
  <c r="AB34" i="4"/>
  <c r="AB33" i="4"/>
  <c r="AB43" i="4"/>
  <c r="AB27" i="4"/>
  <c r="AB21" i="4"/>
  <c r="AB109" i="4"/>
  <c r="AB24" i="4"/>
  <c r="AB25" i="4"/>
  <c r="AB14" i="4"/>
  <c r="AB26" i="4"/>
  <c r="AB22" i="4"/>
  <c r="AB20" i="4"/>
  <c r="AB38" i="4"/>
  <c r="AB15" i="4"/>
  <c r="AB13" i="4"/>
  <c r="AB115" i="4"/>
  <c r="AB16" i="4"/>
  <c r="AB12" i="4"/>
  <c r="AB11" i="4"/>
  <c r="AB29" i="4"/>
  <c r="AB10" i="4"/>
  <c r="AB9" i="4"/>
  <c r="AB19" i="4"/>
  <c r="AH19" i="4"/>
  <c r="AH9" i="4"/>
  <c r="AH10" i="4"/>
  <c r="AH29" i="4"/>
  <c r="AH11" i="4"/>
  <c r="AH12" i="4"/>
  <c r="AH16" i="4"/>
  <c r="AH115" i="4"/>
  <c r="AH13" i="4"/>
  <c r="AH15" i="4"/>
  <c r="AH38" i="4"/>
  <c r="AH20" i="4"/>
  <c r="AH22" i="4"/>
  <c r="AH26" i="4"/>
  <c r="AH14" i="4"/>
  <c r="AH25" i="4"/>
  <c r="AH24" i="4"/>
  <c r="AH109" i="4"/>
  <c r="AH21" i="4"/>
  <c r="AH27" i="4"/>
  <c r="AH43" i="4"/>
  <c r="AH33" i="4"/>
  <c r="AH34" i="4"/>
  <c r="AH31" i="4"/>
  <c r="AH41" i="4"/>
  <c r="AH18" i="4"/>
  <c r="AH59" i="4"/>
  <c r="AH56" i="4"/>
  <c r="AH30" i="4"/>
  <c r="AH51" i="4"/>
  <c r="AH35" i="4"/>
  <c r="AH42" i="4"/>
  <c r="AH44" i="4"/>
  <c r="AH52" i="4"/>
  <c r="AH117" i="4"/>
  <c r="AH39" i="4"/>
  <c r="AH74" i="4"/>
  <c r="AH76" i="4"/>
  <c r="AH50" i="4"/>
  <c r="AH48" i="4"/>
  <c r="AH71" i="4"/>
  <c r="AH58" i="4"/>
  <c r="AH28" i="4"/>
  <c r="AH36" i="4"/>
  <c r="AH108" i="4"/>
  <c r="AH63" i="4"/>
  <c r="AH118" i="4"/>
  <c r="AH37" i="4"/>
  <c r="AH67" i="4"/>
  <c r="AH40" i="4"/>
  <c r="AH112" i="4"/>
  <c r="AH46" i="4"/>
  <c r="AH54" i="4"/>
  <c r="AH73" i="4"/>
  <c r="AH45" i="4"/>
  <c r="AH55" i="4"/>
  <c r="AH116" i="4"/>
  <c r="AH111" i="4"/>
  <c r="AH114" i="4"/>
  <c r="AH83" i="4"/>
  <c r="AH110" i="4"/>
  <c r="AH68" i="4"/>
  <c r="AH79" i="4"/>
  <c r="AH107" i="4"/>
  <c r="AH78" i="4"/>
  <c r="AH77" i="4"/>
  <c r="AH75" i="4"/>
  <c r="AH90" i="4"/>
  <c r="AH93" i="4"/>
  <c r="AH94" i="4"/>
  <c r="AH98" i="4"/>
  <c r="AH99" i="4"/>
  <c r="AH100" i="4"/>
  <c r="AH101" i="4"/>
  <c r="AH97" i="4"/>
  <c r="AH69" i="4"/>
  <c r="AH103" i="4"/>
  <c r="AH105" i="4"/>
  <c r="AH64" i="4"/>
  <c r="AH113" i="4"/>
  <c r="AH23" i="4"/>
  <c r="AO32" i="4" l="1"/>
  <c r="D32" i="4"/>
  <c r="H32" i="4"/>
  <c r="H82" i="4"/>
  <c r="H80" i="4"/>
  <c r="H61" i="4"/>
  <c r="E62" i="4"/>
  <c r="H49" i="4"/>
  <c r="H17" i="4"/>
  <c r="E17" i="4"/>
  <c r="H84" i="4"/>
  <c r="E84" i="4"/>
  <c r="E65" i="4"/>
  <c r="H65" i="4"/>
  <c r="E81" i="4"/>
  <c r="H81" i="4"/>
  <c r="AF23" i="4"/>
  <c r="AF103" i="4"/>
  <c r="AF97" i="4"/>
  <c r="AF113" i="4"/>
  <c r="AF101" i="4"/>
  <c r="AF100" i="4"/>
  <c r="AF99" i="4"/>
  <c r="AF98" i="4"/>
  <c r="AF79" i="4"/>
  <c r="AF94" i="4"/>
  <c r="AF93" i="4"/>
  <c r="AF90" i="4"/>
  <c r="AF75" i="4"/>
  <c r="AF77" i="4"/>
  <c r="AF78" i="4"/>
  <c r="AF107" i="4"/>
  <c r="AF68" i="4"/>
  <c r="AF110" i="4"/>
  <c r="AF83" i="4"/>
  <c r="AF114" i="4"/>
  <c r="AF111" i="4"/>
  <c r="AF116" i="4"/>
  <c r="AF55" i="4"/>
  <c r="AF63" i="4"/>
  <c r="AF73" i="4"/>
  <c r="AF54" i="4"/>
  <c r="AF46" i="4"/>
  <c r="AF112" i="4"/>
  <c r="AF40" i="4"/>
  <c r="AF67" i="4"/>
  <c r="AF37" i="4"/>
  <c r="AF118" i="4"/>
  <c r="AF108" i="4"/>
  <c r="AF36" i="4"/>
  <c r="AF28" i="4"/>
  <c r="AF58" i="4"/>
  <c r="AF71" i="4"/>
  <c r="AF48" i="4"/>
  <c r="AF50" i="4"/>
  <c r="AF76" i="4"/>
  <c r="AF74" i="4"/>
  <c r="AF39" i="4"/>
  <c r="AF117" i="4"/>
  <c r="AF52" i="4"/>
  <c r="AF44" i="4"/>
  <c r="AF35" i="4"/>
  <c r="AF42" i="4"/>
  <c r="AF51" i="4"/>
  <c r="AF59" i="4"/>
  <c r="AF30" i="4"/>
  <c r="AF56" i="4"/>
  <c r="AF18" i="4"/>
  <c r="AF41" i="4"/>
  <c r="AF31" i="4"/>
  <c r="AF33" i="4"/>
  <c r="AF34" i="4"/>
  <c r="AF27" i="4"/>
  <c r="AF21" i="4"/>
  <c r="AF109" i="4"/>
  <c r="AF24" i="4"/>
  <c r="AF25" i="4"/>
  <c r="AF14" i="4"/>
  <c r="AF26" i="4"/>
  <c r="AF22" i="4"/>
  <c r="AF20" i="4"/>
  <c r="AF38" i="4"/>
  <c r="AF15" i="4"/>
  <c r="AF13" i="4"/>
  <c r="AF115" i="4"/>
  <c r="AF16" i="4"/>
  <c r="AF12" i="4"/>
  <c r="AF11" i="4"/>
  <c r="AF29" i="4"/>
  <c r="AF10" i="4"/>
  <c r="AF9" i="4"/>
  <c r="AF19" i="4"/>
  <c r="AN73" i="4"/>
  <c r="AL73" i="4"/>
  <c r="AJ73" i="4"/>
  <c r="AD73" i="4"/>
  <c r="AN54" i="4"/>
  <c r="AL54" i="4"/>
  <c r="AJ54" i="4"/>
  <c r="AD54" i="4"/>
  <c r="AN46" i="4"/>
  <c r="AL46" i="4"/>
  <c r="AJ46" i="4"/>
  <c r="AD46" i="4"/>
  <c r="AN40" i="4"/>
  <c r="AL40" i="4"/>
  <c r="AJ40" i="4"/>
  <c r="AD40" i="4"/>
  <c r="AO40" i="4" s="1"/>
  <c r="AN67" i="4"/>
  <c r="AL67" i="4"/>
  <c r="AJ67" i="4"/>
  <c r="AD67" i="4"/>
  <c r="AN103" i="4"/>
  <c r="AL103" i="4"/>
  <c r="AJ103" i="4"/>
  <c r="AD103" i="4"/>
  <c r="AN69" i="4"/>
  <c r="AL69" i="4"/>
  <c r="AJ69" i="4"/>
  <c r="AD69" i="4"/>
  <c r="AN97" i="4"/>
  <c r="AL97" i="4"/>
  <c r="AJ97" i="4"/>
  <c r="AD97" i="4"/>
  <c r="AO97" i="4" s="1"/>
  <c r="AN79" i="4"/>
  <c r="AL79" i="4"/>
  <c r="AJ79" i="4"/>
  <c r="D79" i="4" s="1"/>
  <c r="AD79" i="4"/>
  <c r="AN105" i="4"/>
  <c r="AL105" i="4"/>
  <c r="AJ105" i="4"/>
  <c r="AD105" i="4"/>
  <c r="AN64" i="4"/>
  <c r="AL64" i="4"/>
  <c r="AJ64" i="4"/>
  <c r="AD64" i="4"/>
  <c r="AN23" i="4"/>
  <c r="AL23" i="4"/>
  <c r="AJ23" i="4"/>
  <c r="AD23" i="4"/>
  <c r="AD39" i="4"/>
  <c r="AD113" i="4"/>
  <c r="AD101" i="4"/>
  <c r="AD100" i="4"/>
  <c r="AD99" i="4"/>
  <c r="AD98" i="4"/>
  <c r="AD94" i="4"/>
  <c r="AD93" i="4"/>
  <c r="AD63" i="4"/>
  <c r="AD90" i="4"/>
  <c r="AD75" i="4"/>
  <c r="AD77" i="4"/>
  <c r="AD76" i="4"/>
  <c r="AD78" i="4"/>
  <c r="AD107" i="4"/>
  <c r="AD68" i="4"/>
  <c r="AD110" i="4"/>
  <c r="AD83" i="4"/>
  <c r="AD45" i="4"/>
  <c r="AD114" i="4"/>
  <c r="AD111" i="4"/>
  <c r="AD116" i="4"/>
  <c r="AD55" i="4"/>
  <c r="AD37" i="4"/>
  <c r="AD108" i="4"/>
  <c r="AD36" i="4"/>
  <c r="AD112" i="4"/>
  <c r="AD28" i="4"/>
  <c r="AD118" i="4"/>
  <c r="AD58" i="4"/>
  <c r="AD71" i="4"/>
  <c r="AD48" i="4"/>
  <c r="AD50" i="4"/>
  <c r="AD74" i="4"/>
  <c r="AD35" i="4"/>
  <c r="AD52" i="4"/>
  <c r="AD42" i="4"/>
  <c r="AD117" i="4"/>
  <c r="AD59" i="4"/>
  <c r="AD56" i="4"/>
  <c r="AD44" i="4"/>
  <c r="AD27" i="4"/>
  <c r="AD51" i="4"/>
  <c r="AD30" i="4"/>
  <c r="AD18" i="4"/>
  <c r="AD31" i="4"/>
  <c r="AD41" i="4"/>
  <c r="AD43" i="4"/>
  <c r="AD34" i="4"/>
  <c r="AD21" i="4"/>
  <c r="AD33" i="4"/>
  <c r="AD25" i="4"/>
  <c r="AD24" i="4"/>
  <c r="AD109" i="4"/>
  <c r="AD14" i="4"/>
  <c r="AD22" i="4"/>
  <c r="AD38" i="4"/>
  <c r="AD20" i="4"/>
  <c r="AD13" i="4"/>
  <c r="AD26" i="4"/>
  <c r="AD12" i="4"/>
  <c r="AD15" i="4"/>
  <c r="AD16" i="4"/>
  <c r="AD11" i="4"/>
  <c r="AD115" i="4"/>
  <c r="AD29" i="4"/>
  <c r="AD10" i="4"/>
  <c r="AD9" i="4"/>
  <c r="AD19" i="4"/>
  <c r="AN75" i="4"/>
  <c r="AL75" i="4"/>
  <c r="AJ75" i="4"/>
  <c r="AN90" i="4"/>
  <c r="AL90" i="4"/>
  <c r="AJ90" i="4"/>
  <c r="AN76" i="4"/>
  <c r="AL76" i="4"/>
  <c r="AJ76" i="4"/>
  <c r="AN78" i="4"/>
  <c r="AL78" i="4"/>
  <c r="AJ78" i="4"/>
  <c r="AN77" i="4"/>
  <c r="AL77" i="4"/>
  <c r="AJ77" i="4"/>
  <c r="AO79" i="4" l="1"/>
  <c r="D73" i="4"/>
  <c r="AO75" i="4"/>
  <c r="AO90" i="4"/>
  <c r="D54" i="4"/>
  <c r="AO76" i="4"/>
  <c r="D90" i="4"/>
  <c r="D40" i="4"/>
  <c r="H40" i="4" s="1"/>
  <c r="D75" i="4"/>
  <c r="E75" i="4" s="1"/>
  <c r="D76" i="4"/>
  <c r="H76" i="4" s="1"/>
  <c r="AO23" i="4"/>
  <c r="AO103" i="4"/>
  <c r="D97" i="4"/>
  <c r="AO73" i="4"/>
  <c r="D103" i="4"/>
  <c r="AO78" i="4"/>
  <c r="D23" i="4"/>
  <c r="AO54" i="4"/>
  <c r="D67" i="4"/>
  <c r="AO46" i="4"/>
  <c r="D46" i="4"/>
  <c r="AO67" i="4"/>
  <c r="D78" i="4"/>
  <c r="H78" i="4" s="1"/>
  <c r="H79" i="4"/>
  <c r="H97" i="4"/>
  <c r="E32" i="4"/>
  <c r="AN39" i="4"/>
  <c r="AL39" i="4"/>
  <c r="AJ39" i="4"/>
  <c r="D39" i="4" s="1"/>
  <c r="AN68" i="4"/>
  <c r="AL68" i="4"/>
  <c r="AJ68" i="4"/>
  <c r="AO68" i="4" s="1"/>
  <c r="AN12" i="4"/>
  <c r="AL12" i="4"/>
  <c r="AJ12" i="4"/>
  <c r="D12" i="4" s="1"/>
  <c r="AO39" i="4" l="1"/>
  <c r="D68" i="4"/>
  <c r="AO12" i="4"/>
  <c r="H73" i="4"/>
  <c r="E73" i="4"/>
  <c r="H54" i="4"/>
  <c r="E54" i="4"/>
  <c r="H46" i="4"/>
  <c r="E46" i="4"/>
  <c r="E40" i="4"/>
  <c r="H67" i="4"/>
  <c r="E67" i="4"/>
  <c r="E97" i="4"/>
  <c r="E79" i="4"/>
  <c r="H103" i="4"/>
  <c r="E103" i="4"/>
  <c r="H23" i="4"/>
  <c r="E23" i="4"/>
  <c r="E78" i="4"/>
  <c r="H75" i="4"/>
  <c r="E76" i="4"/>
  <c r="E90" i="4"/>
  <c r="H90" i="4"/>
  <c r="AJ113" i="4"/>
  <c r="AJ101" i="4"/>
  <c r="AJ98" i="4"/>
  <c r="AJ99" i="4"/>
  <c r="AJ55" i="4"/>
  <c r="AJ100" i="4"/>
  <c r="AJ107" i="4"/>
  <c r="AJ94" i="4"/>
  <c r="AJ110" i="4"/>
  <c r="AJ93" i="4"/>
  <c r="AJ114" i="4"/>
  <c r="AJ111" i="4"/>
  <c r="AJ116" i="4"/>
  <c r="AJ63" i="4"/>
  <c r="AJ45" i="4"/>
  <c r="AJ83" i="4"/>
  <c r="AJ37" i="4"/>
  <c r="AJ36" i="4"/>
  <c r="AJ18" i="4"/>
  <c r="AJ108" i="4"/>
  <c r="AJ28" i="4"/>
  <c r="AJ48" i="4"/>
  <c r="AJ58" i="4"/>
  <c r="AJ112" i="4"/>
  <c r="AJ118" i="4"/>
  <c r="AJ35" i="4"/>
  <c r="AJ42" i="4"/>
  <c r="AJ52" i="4"/>
  <c r="AJ71" i="4"/>
  <c r="AJ74" i="4"/>
  <c r="AJ59" i="4"/>
  <c r="AJ50" i="4"/>
  <c r="AJ117" i="4"/>
  <c r="AJ56" i="4"/>
  <c r="AJ43" i="4"/>
  <c r="AJ44" i="4"/>
  <c r="AJ51" i="4"/>
  <c r="AJ34" i="4"/>
  <c r="AJ30" i="4"/>
  <c r="AJ27" i="4"/>
  <c r="AJ41" i="4"/>
  <c r="AJ31" i="4"/>
  <c r="AJ21" i="4"/>
  <c r="AJ33" i="4"/>
  <c r="AJ25" i="4"/>
  <c r="AJ24" i="4"/>
  <c r="AJ14" i="4"/>
  <c r="AJ109" i="4"/>
  <c r="AJ22" i="4"/>
  <c r="AJ38" i="4"/>
  <c r="AJ13" i="4"/>
  <c r="AJ20" i="4"/>
  <c r="AJ15" i="4"/>
  <c r="AJ26" i="4"/>
  <c r="AJ16" i="4"/>
  <c r="AJ11" i="4"/>
  <c r="AJ115" i="4"/>
  <c r="AJ29" i="4"/>
  <c r="AJ10" i="4"/>
  <c r="AJ9" i="4"/>
  <c r="AJ19" i="4"/>
  <c r="AN94" i="4"/>
  <c r="AL94" i="4"/>
  <c r="AN93" i="4"/>
  <c r="AL93" i="4"/>
  <c r="AN63" i="4"/>
  <c r="AL63" i="4"/>
  <c r="AO93" i="4" l="1"/>
  <c r="D93" i="4"/>
  <c r="AO94" i="4"/>
  <c r="D94" i="4"/>
  <c r="E94" i="4" s="1"/>
  <c r="D63" i="4"/>
  <c r="AO63" i="4"/>
  <c r="AO55" i="4"/>
  <c r="E93" i="4"/>
  <c r="E39" i="4"/>
  <c r="H39" i="4"/>
  <c r="E12" i="4"/>
  <c r="H12" i="4"/>
  <c r="AN37" i="4"/>
  <c r="AL37" i="4"/>
  <c r="AN99" i="4"/>
  <c r="AL99" i="4"/>
  <c r="D99" i="4" s="1"/>
  <c r="AN101" i="4"/>
  <c r="AL101" i="4"/>
  <c r="D101" i="4" s="1"/>
  <c r="AN98" i="4"/>
  <c r="AL98" i="4"/>
  <c r="D98" i="4" s="1"/>
  <c r="AN83" i="4"/>
  <c r="AL83" i="4"/>
  <c r="AO83" i="4" s="1"/>
  <c r="AN45" i="4"/>
  <c r="AL45" i="4"/>
  <c r="AN58" i="4"/>
  <c r="AL58" i="4"/>
  <c r="AO58" i="4" s="1"/>
  <c r="AL27" i="4"/>
  <c r="AO27" i="4" s="1"/>
  <c r="AL100" i="4"/>
  <c r="AO100" i="4" s="1"/>
  <c r="AL113" i="4"/>
  <c r="AO113" i="4" s="1"/>
  <c r="AL55" i="4"/>
  <c r="D55" i="4" s="1"/>
  <c r="AL107" i="4"/>
  <c r="D107" i="4" s="1"/>
  <c r="AL110" i="4"/>
  <c r="AO110" i="4" s="1"/>
  <c r="AL114" i="4"/>
  <c r="AO114" i="4" s="1"/>
  <c r="AL111" i="4"/>
  <c r="AO111" i="4" s="1"/>
  <c r="AL116" i="4"/>
  <c r="AO116" i="4" s="1"/>
  <c r="AL71" i="4"/>
  <c r="AO71" i="4" s="1"/>
  <c r="AL52" i="4"/>
  <c r="D52" i="4" s="1"/>
  <c r="AL108" i="4"/>
  <c r="D108" i="4" s="1"/>
  <c r="AL36" i="4"/>
  <c r="D36" i="4" s="1"/>
  <c r="AL50" i="4"/>
  <c r="D50" i="4" s="1"/>
  <c r="AL28" i="4"/>
  <c r="AO28" i="4" s="1"/>
  <c r="AL56" i="4"/>
  <c r="AO56" i="4" s="1"/>
  <c r="AL48" i="4"/>
  <c r="AO48" i="4" s="1"/>
  <c r="AL112" i="4"/>
  <c r="D112" i="4" s="1"/>
  <c r="AL118" i="4"/>
  <c r="D118" i="4" s="1"/>
  <c r="AL35" i="4"/>
  <c r="D35" i="4" s="1"/>
  <c r="AL31" i="4"/>
  <c r="D31" i="4" s="1"/>
  <c r="AL42" i="4"/>
  <c r="D42" i="4" s="1"/>
  <c r="AL59" i="4"/>
  <c r="AO59" i="4" s="1"/>
  <c r="AL74" i="4"/>
  <c r="AO74" i="4" s="1"/>
  <c r="AL18" i="4"/>
  <c r="D18" i="4" s="1"/>
  <c r="AL44" i="4"/>
  <c r="AO44" i="4" s="1"/>
  <c r="AL117" i="4"/>
  <c r="D117" i="4" s="1"/>
  <c r="AL21" i="4"/>
  <c r="AO21" i="4" s="1"/>
  <c r="AL43" i="4"/>
  <c r="AL25" i="4"/>
  <c r="AO25" i="4" s="1"/>
  <c r="AL34" i="4"/>
  <c r="D34" i="4" s="1"/>
  <c r="AL24" i="4"/>
  <c r="D24" i="4" s="1"/>
  <c r="AL30" i="4"/>
  <c r="AO30" i="4" s="1"/>
  <c r="AL51" i="4"/>
  <c r="D51" i="4" s="1"/>
  <c r="AL41" i="4"/>
  <c r="AO41" i="4" s="1"/>
  <c r="AL33" i="4"/>
  <c r="D33" i="4" s="1"/>
  <c r="AL13" i="4"/>
  <c r="AO13" i="4" s="1"/>
  <c r="AL14" i="4"/>
  <c r="D14" i="4" s="1"/>
  <c r="AL22" i="4"/>
  <c r="AO22" i="4" s="1"/>
  <c r="AL109" i="4"/>
  <c r="D109" i="4" s="1"/>
  <c r="AL16" i="4"/>
  <c r="AO16" i="4" s="1"/>
  <c r="AL15" i="4"/>
  <c r="AO15" i="4" s="1"/>
  <c r="AL26" i="4"/>
  <c r="AO26" i="4" s="1"/>
  <c r="AL38" i="4"/>
  <c r="D38" i="4" s="1"/>
  <c r="AL11" i="4"/>
  <c r="D11" i="4" s="1"/>
  <c r="AL20" i="4"/>
  <c r="AO20" i="4" s="1"/>
  <c r="AL29" i="4"/>
  <c r="AO29" i="4" s="1"/>
  <c r="AL10" i="4"/>
  <c r="D10" i="4" s="1"/>
  <c r="AL115" i="4"/>
  <c r="AO115" i="4" s="1"/>
  <c r="AL9" i="4"/>
  <c r="AO9" i="4" s="1"/>
  <c r="AL19" i="4"/>
  <c r="D19" i="4" s="1"/>
  <c r="AO108" i="4" l="1"/>
  <c r="AO34" i="4"/>
  <c r="AO33" i="4"/>
  <c r="AO38" i="4"/>
  <c r="AO112" i="4"/>
  <c r="D71" i="4"/>
  <c r="AO11" i="4"/>
  <c r="AO19" i="4"/>
  <c r="AO118" i="4"/>
  <c r="AO98" i="4"/>
  <c r="AO18" i="4"/>
  <c r="D111" i="4"/>
  <c r="AO24" i="4"/>
  <c r="D58" i="4"/>
  <c r="D16" i="4"/>
  <c r="D115" i="4"/>
  <c r="D20" i="4"/>
  <c r="AO51" i="4"/>
  <c r="D26" i="4"/>
  <c r="D29" i="4"/>
  <c r="D59" i="4"/>
  <c r="AO36" i="4"/>
  <c r="AO50" i="4"/>
  <c r="AO35" i="4"/>
  <c r="AO117" i="4"/>
  <c r="AO42" i="4"/>
  <c r="AO10" i="4"/>
  <c r="AO52" i="4"/>
  <c r="D9" i="4"/>
  <c r="D116" i="4"/>
  <c r="D25" i="4"/>
  <c r="D48" i="4"/>
  <c r="AO31" i="4"/>
  <c r="D13" i="4"/>
  <c r="D30" i="4"/>
  <c r="D27" i="4"/>
  <c r="D113" i="4"/>
  <c r="D41" i="4"/>
  <c r="D56" i="4"/>
  <c r="D114" i="4"/>
  <c r="AO99" i="4"/>
  <c r="D44" i="4"/>
  <c r="AO101" i="4"/>
  <c r="D28" i="4"/>
  <c r="D15" i="4"/>
  <c r="D74" i="4"/>
  <c r="D100" i="4"/>
  <c r="AO107" i="4"/>
  <c r="AO14" i="4"/>
  <c r="D83" i="4"/>
  <c r="AO109" i="4"/>
  <c r="D110" i="4"/>
  <c r="D22" i="4"/>
  <c r="D21" i="4"/>
  <c r="H98" i="4"/>
  <c r="E101" i="4"/>
  <c r="H99" i="4"/>
  <c r="E58" i="4"/>
  <c r="H94" i="4"/>
  <c r="H93" i="4"/>
  <c r="H63" i="4"/>
  <c r="E63" i="4"/>
  <c r="AN55" i="4"/>
  <c r="AN113" i="4"/>
  <c r="AN107" i="4"/>
  <c r="AN110" i="4"/>
  <c r="AN100" i="4"/>
  <c r="AN114" i="4"/>
  <c r="AN111" i="4"/>
  <c r="AN56" i="4"/>
  <c r="AN116" i="4"/>
  <c r="AN71" i="4"/>
  <c r="AN50" i="4"/>
  <c r="AN52" i="4"/>
  <c r="AN108" i="4"/>
  <c r="AN36" i="4"/>
  <c r="AN27" i="4"/>
  <c r="AN28" i="4"/>
  <c r="AN35" i="4"/>
  <c r="AN48" i="4"/>
  <c r="AN112" i="4"/>
  <c r="AN118" i="4"/>
  <c r="AN31" i="4"/>
  <c r="AN21" i="4"/>
  <c r="AN18" i="4"/>
  <c r="AN59" i="4"/>
  <c r="AN42" i="4"/>
  <c r="AN74" i="4"/>
  <c r="AN44" i="4"/>
  <c r="AN117" i="4"/>
  <c r="AN43" i="4"/>
  <c r="AN25" i="4"/>
  <c r="AN24" i="4"/>
  <c r="AN34" i="4"/>
  <c r="AN41" i="4"/>
  <c r="AN30" i="4"/>
  <c r="AN51" i="4"/>
  <c r="AN22" i="4"/>
  <c r="AN13" i="4"/>
  <c r="AN33" i="4"/>
  <c r="AN14" i="4"/>
  <c r="AN11" i="4"/>
  <c r="AN109" i="4"/>
  <c r="AN16" i="4"/>
  <c r="AN15" i="4"/>
  <c r="AN26" i="4"/>
  <c r="AN38" i="4"/>
  <c r="AN20" i="4"/>
  <c r="AN29" i="4"/>
  <c r="AN10" i="4"/>
  <c r="AN115" i="4"/>
  <c r="AN9" i="4"/>
  <c r="AN19" i="4"/>
  <c r="E98" i="4" l="1"/>
  <c r="H58" i="4"/>
  <c r="E99" i="4"/>
  <c r="H101" i="4"/>
  <c r="E83" i="4"/>
  <c r="H83" i="4"/>
  <c r="E107" i="4" l="1"/>
  <c r="E27" i="4"/>
  <c r="E71" i="4"/>
  <c r="H111" i="4"/>
  <c r="H56" i="4"/>
  <c r="E55" i="4"/>
  <c r="H55" i="4" l="1"/>
  <c r="E56" i="4"/>
  <c r="H27" i="4"/>
  <c r="H107" i="4"/>
  <c r="E111" i="4"/>
  <c r="H71" i="4"/>
  <c r="E21" i="4" l="1"/>
  <c r="H21" i="4" l="1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B29" i="5"/>
  <c r="AC29" i="5" s="1"/>
  <c r="AB25" i="5"/>
  <c r="AC25" i="5" s="1"/>
  <c r="AB23" i="5"/>
  <c r="AC23" i="5" s="1"/>
  <c r="AC22" i="5"/>
  <c r="AC21" i="5"/>
  <c r="AB18" i="5"/>
  <c r="AB19" i="5" s="1"/>
  <c r="AB17" i="5"/>
  <c r="AC17" i="5" s="1"/>
  <c r="AD15" i="5"/>
  <c r="AB15" i="5"/>
  <c r="AC16" i="5" s="1"/>
  <c r="AC14" i="5"/>
  <c r="AC13" i="5"/>
  <c r="AB11" i="5"/>
  <c r="AC12" i="5" s="1"/>
  <c r="AC10" i="5"/>
  <c r="AD9" i="5"/>
  <c r="AC9" i="5"/>
  <c r="AC8" i="5"/>
  <c r="AD7" i="5"/>
  <c r="AC7" i="5"/>
  <c r="AC6" i="5"/>
  <c r="AB4" i="5"/>
  <c r="AC5" i="5" l="1"/>
  <c r="AB26" i="5"/>
  <c r="AC11" i="5"/>
  <c r="AD13" i="5"/>
  <c r="AB30" i="5"/>
  <c r="AC15" i="5"/>
  <c r="AC24" i="5"/>
  <c r="AD23" i="5"/>
  <c r="AD21" i="5"/>
  <c r="AC19" i="5"/>
  <c r="AC20" i="5"/>
  <c r="AD19" i="5"/>
  <c r="AD11" i="5"/>
  <c r="AC18" i="5"/>
  <c r="AB31" i="5" l="1"/>
  <c r="AC30" i="5"/>
  <c r="AB27" i="5"/>
  <c r="AC26" i="5"/>
  <c r="AC28" i="5" l="1"/>
  <c r="AD27" i="5"/>
  <c r="AC27" i="5"/>
  <c r="AB32" i="5"/>
  <c r="AC31" i="5"/>
  <c r="AC32" i="5" l="1"/>
  <c r="AB33" i="5"/>
  <c r="X68" i="5"/>
  <c r="S68" i="5"/>
  <c r="N68" i="5"/>
  <c r="D68" i="5"/>
  <c r="X67" i="5"/>
  <c r="S67" i="5"/>
  <c r="N67" i="5"/>
  <c r="D67" i="5"/>
  <c r="X66" i="5"/>
  <c r="S66" i="5"/>
  <c r="N66" i="5"/>
  <c r="D66" i="5"/>
  <c r="X65" i="5"/>
  <c r="S65" i="5"/>
  <c r="N65" i="5"/>
  <c r="D65" i="5"/>
  <c r="X64" i="5"/>
  <c r="S64" i="5"/>
  <c r="N64" i="5"/>
  <c r="D64" i="5"/>
  <c r="X63" i="5"/>
  <c r="S63" i="5"/>
  <c r="N63" i="5"/>
  <c r="D63" i="5"/>
  <c r="X62" i="5"/>
  <c r="S62" i="5"/>
  <c r="N62" i="5"/>
  <c r="D62" i="5"/>
  <c r="X61" i="5"/>
  <c r="S61" i="5"/>
  <c r="N61" i="5"/>
  <c r="D61" i="5"/>
  <c r="H61" i="5" s="1"/>
  <c r="X60" i="5"/>
  <c r="S60" i="5"/>
  <c r="N60" i="5"/>
  <c r="D60" i="5"/>
  <c r="X59" i="5"/>
  <c r="S59" i="5"/>
  <c r="N59" i="5"/>
  <c r="D59" i="5"/>
  <c r="X58" i="5"/>
  <c r="S58" i="5"/>
  <c r="N58" i="5"/>
  <c r="D58" i="5"/>
  <c r="X57" i="5"/>
  <c r="S57" i="5"/>
  <c r="N57" i="5"/>
  <c r="D57" i="5"/>
  <c r="H57" i="5" s="1"/>
  <c r="X56" i="5"/>
  <c r="S56" i="5"/>
  <c r="N56" i="5"/>
  <c r="D56" i="5"/>
  <c r="X55" i="5"/>
  <c r="S55" i="5"/>
  <c r="N55" i="5"/>
  <c r="D55" i="5"/>
  <c r="X54" i="5"/>
  <c r="S54" i="5"/>
  <c r="N54" i="5"/>
  <c r="D54" i="5"/>
  <c r="X53" i="5"/>
  <c r="S53" i="5"/>
  <c r="N53" i="5"/>
  <c r="D53" i="5"/>
  <c r="H53" i="5" s="1"/>
  <c r="I53" i="5" s="1"/>
  <c r="X52" i="5"/>
  <c r="S52" i="5"/>
  <c r="N52" i="5"/>
  <c r="D52" i="5"/>
  <c r="X51" i="5"/>
  <c r="S51" i="5"/>
  <c r="N51" i="5"/>
  <c r="D51" i="5"/>
  <c r="X50" i="5"/>
  <c r="S50" i="5"/>
  <c r="N50" i="5"/>
  <c r="D50" i="5"/>
  <c r="X49" i="5"/>
  <c r="S49" i="5"/>
  <c r="N49" i="5"/>
  <c r="D49" i="5"/>
  <c r="X48" i="5"/>
  <c r="S48" i="5"/>
  <c r="N48" i="5"/>
  <c r="D48" i="5"/>
  <c r="H48" i="5" s="1"/>
  <c r="X47" i="5"/>
  <c r="S47" i="5"/>
  <c r="N47" i="5"/>
  <c r="H47" i="5"/>
  <c r="I47" i="5" s="1"/>
  <c r="D47" i="5"/>
  <c r="X46" i="5"/>
  <c r="S46" i="5"/>
  <c r="N46" i="5"/>
  <c r="I46" i="5"/>
  <c r="D46" i="5"/>
  <c r="X45" i="5"/>
  <c r="S45" i="5"/>
  <c r="N45" i="5"/>
  <c r="I45" i="5"/>
  <c r="D45" i="5"/>
  <c r="X44" i="5"/>
  <c r="S44" i="5"/>
  <c r="N44" i="5"/>
  <c r="D44" i="5"/>
  <c r="X43" i="5"/>
  <c r="S43" i="5"/>
  <c r="N43" i="5"/>
  <c r="D43" i="5"/>
  <c r="H43" i="5" s="1"/>
  <c r="X42" i="5"/>
  <c r="S42" i="5"/>
  <c r="N42" i="5"/>
  <c r="I42" i="5"/>
  <c r="D42" i="5"/>
  <c r="X41" i="5"/>
  <c r="S41" i="5"/>
  <c r="N41" i="5"/>
  <c r="I41" i="5"/>
  <c r="D41" i="5"/>
  <c r="X40" i="5"/>
  <c r="S40" i="5"/>
  <c r="N40" i="5"/>
  <c r="I40" i="5"/>
  <c r="D40" i="5"/>
  <c r="X39" i="5"/>
  <c r="S39" i="5"/>
  <c r="N39" i="5"/>
  <c r="I39" i="5"/>
  <c r="D39" i="5"/>
  <c r="X38" i="5"/>
  <c r="S38" i="5"/>
  <c r="N38" i="5"/>
  <c r="I38" i="5"/>
  <c r="D38" i="5"/>
  <c r="C33" i="5"/>
  <c r="C34" i="5" s="1"/>
  <c r="D32" i="5"/>
  <c r="D31" i="5"/>
  <c r="H30" i="5"/>
  <c r="I30" i="5" s="1"/>
  <c r="D30" i="5"/>
  <c r="W29" i="5"/>
  <c r="W30" i="5" s="1"/>
  <c r="R29" i="5"/>
  <c r="R30" i="5" s="1"/>
  <c r="M29" i="5"/>
  <c r="I29" i="5"/>
  <c r="H29" i="5"/>
  <c r="D29" i="5"/>
  <c r="R26" i="5"/>
  <c r="R27" i="5" s="1"/>
  <c r="W25" i="5"/>
  <c r="W26" i="5" s="1"/>
  <c r="W27" i="5" s="1"/>
  <c r="S25" i="5"/>
  <c r="R25" i="5"/>
  <c r="M25" i="5"/>
  <c r="H25" i="5"/>
  <c r="I25" i="5" s="1"/>
  <c r="I24" i="5"/>
  <c r="W23" i="5"/>
  <c r="X24" i="5" s="1"/>
  <c r="R23" i="5"/>
  <c r="S24" i="5" s="1"/>
  <c r="I23" i="5"/>
  <c r="H23" i="5"/>
  <c r="X22" i="5"/>
  <c r="S22" i="5"/>
  <c r="I22" i="5"/>
  <c r="X21" i="5"/>
  <c r="S21" i="5"/>
  <c r="N21" i="5"/>
  <c r="I21" i="5"/>
  <c r="D21" i="5"/>
  <c r="R15" i="5"/>
  <c r="S15" i="5" s="1"/>
  <c r="M15" i="5"/>
  <c r="H15" i="5"/>
  <c r="C15" i="5"/>
  <c r="X14" i="5"/>
  <c r="S14" i="5"/>
  <c r="N14" i="5"/>
  <c r="I14" i="5"/>
  <c r="D14" i="5"/>
  <c r="X13" i="5"/>
  <c r="S13" i="5"/>
  <c r="N13" i="5"/>
  <c r="I13" i="5"/>
  <c r="D13" i="5"/>
  <c r="S12" i="5"/>
  <c r="W11" i="5"/>
  <c r="S11" i="5"/>
  <c r="R11" i="5"/>
  <c r="R16" i="5" s="1"/>
  <c r="H11" i="5"/>
  <c r="I12" i="5" s="1"/>
  <c r="X10" i="5"/>
  <c r="S10" i="5"/>
  <c r="M10" i="5"/>
  <c r="I10" i="5"/>
  <c r="Y9" i="5"/>
  <c r="X9" i="5"/>
  <c r="T9" i="5"/>
  <c r="S9" i="5"/>
  <c r="N9" i="5"/>
  <c r="M9" i="5"/>
  <c r="J9" i="5"/>
  <c r="I9" i="5"/>
  <c r="D9" i="5"/>
  <c r="X8" i="5"/>
  <c r="S8" i="5"/>
  <c r="N8" i="5"/>
  <c r="I8" i="5"/>
  <c r="Y7" i="5"/>
  <c r="X7" i="5"/>
  <c r="T7" i="5"/>
  <c r="S7" i="5"/>
  <c r="O7" i="5"/>
  <c r="N7" i="5"/>
  <c r="I7" i="5"/>
  <c r="X6" i="5"/>
  <c r="S6" i="5"/>
  <c r="N6" i="5"/>
  <c r="X5" i="5"/>
  <c r="S5" i="5"/>
  <c r="N5" i="5"/>
  <c r="H5" i="5"/>
  <c r="I6" i="5" s="1"/>
  <c r="C5" i="5"/>
  <c r="X77" i="4" l="1"/>
  <c r="AF45" i="4"/>
  <c r="X17" i="5"/>
  <c r="X86" i="4"/>
  <c r="AF69" i="4"/>
  <c r="X60" i="4"/>
  <c r="X64" i="4"/>
  <c r="AF43" i="4"/>
  <c r="Z85" i="4"/>
  <c r="AB45" i="4"/>
  <c r="R31" i="5"/>
  <c r="R32" i="5" s="1"/>
  <c r="S30" i="5"/>
  <c r="I44" i="5"/>
  <c r="I43" i="5"/>
  <c r="S16" i="5"/>
  <c r="R17" i="5"/>
  <c r="D5" i="5"/>
  <c r="T15" i="5"/>
  <c r="N29" i="5"/>
  <c r="X16" i="5"/>
  <c r="T11" i="5"/>
  <c r="T13" i="5"/>
  <c r="D15" i="5"/>
  <c r="H16" i="5"/>
  <c r="Z87" i="4"/>
  <c r="H26" i="5"/>
  <c r="S29" i="5"/>
  <c r="H31" i="5"/>
  <c r="H32" i="5" s="1"/>
  <c r="N16" i="5"/>
  <c r="H54" i="5"/>
  <c r="N10" i="5"/>
  <c r="I15" i="5"/>
  <c r="I5" i="5"/>
  <c r="M26" i="5"/>
  <c r="M27" i="5" s="1"/>
  <c r="J7" i="5"/>
  <c r="O9" i="5"/>
  <c r="N15" i="5"/>
  <c r="N17" i="5"/>
  <c r="AB34" i="5"/>
  <c r="AC33" i="5"/>
  <c r="J11" i="5"/>
  <c r="C7" i="5"/>
  <c r="R18" i="5"/>
  <c r="S17" i="5"/>
  <c r="Y15" i="5"/>
  <c r="Y13" i="5"/>
  <c r="X11" i="5"/>
  <c r="J13" i="5"/>
  <c r="H17" i="5"/>
  <c r="X26" i="5"/>
  <c r="C35" i="5"/>
  <c r="D34" i="5"/>
  <c r="I48" i="5"/>
  <c r="H49" i="5"/>
  <c r="I49" i="5" s="1"/>
  <c r="C6" i="5"/>
  <c r="E7" i="5"/>
  <c r="I11" i="5"/>
  <c r="Y11" i="5"/>
  <c r="X12" i="5"/>
  <c r="X15" i="5"/>
  <c r="X23" i="5"/>
  <c r="H33" i="5"/>
  <c r="I32" i="5"/>
  <c r="M11" i="5"/>
  <c r="J15" i="5"/>
  <c r="W19" i="5"/>
  <c r="X18" i="5"/>
  <c r="N26" i="5"/>
  <c r="W31" i="5"/>
  <c r="X30" i="5"/>
  <c r="R33" i="5"/>
  <c r="S32" i="5"/>
  <c r="H55" i="5"/>
  <c r="I54" i="5"/>
  <c r="I57" i="5"/>
  <c r="H58" i="5"/>
  <c r="I58" i="5" s="1"/>
  <c r="H62" i="5"/>
  <c r="I62" i="5" s="1"/>
  <c r="I61" i="5"/>
  <c r="Y27" i="5"/>
  <c r="X27" i="5"/>
  <c r="X28" i="5"/>
  <c r="S28" i="5"/>
  <c r="S27" i="5"/>
  <c r="N28" i="5"/>
  <c r="H50" i="5"/>
  <c r="X29" i="5"/>
  <c r="M30" i="5"/>
  <c r="I31" i="5"/>
  <c r="S31" i="5"/>
  <c r="S23" i="5"/>
  <c r="D25" i="5"/>
  <c r="N25" i="5"/>
  <c r="X25" i="5"/>
  <c r="S26" i="5"/>
  <c r="D33" i="5"/>
  <c r="D60" i="4" l="1"/>
  <c r="AO60" i="4"/>
  <c r="AO86" i="4"/>
  <c r="D86" i="4"/>
  <c r="D43" i="4"/>
  <c r="AO43" i="4"/>
  <c r="D69" i="4"/>
  <c r="AO69" i="4"/>
  <c r="AO45" i="4"/>
  <c r="D45" i="4"/>
  <c r="D87" i="4"/>
  <c r="H87" i="4" s="1"/>
  <c r="AO87" i="4"/>
  <c r="D85" i="4"/>
  <c r="AO85" i="4"/>
  <c r="D77" i="4"/>
  <c r="AO77" i="4"/>
  <c r="H85" i="4"/>
  <c r="X37" i="4"/>
  <c r="X106" i="4"/>
  <c r="AF64" i="4"/>
  <c r="AF105" i="4"/>
  <c r="N18" i="5"/>
  <c r="N27" i="5"/>
  <c r="I26" i="5"/>
  <c r="H27" i="5"/>
  <c r="AB35" i="5"/>
  <c r="AC34" i="5"/>
  <c r="D26" i="5"/>
  <c r="Y19" i="5"/>
  <c r="I16" i="5"/>
  <c r="H63" i="5"/>
  <c r="M31" i="5"/>
  <c r="N30" i="5"/>
  <c r="H59" i="5"/>
  <c r="I56" i="5"/>
  <c r="I55" i="5"/>
  <c r="W32" i="5"/>
  <c r="X31" i="5"/>
  <c r="H64" i="5"/>
  <c r="I63" i="5"/>
  <c r="O13" i="5"/>
  <c r="N12" i="5"/>
  <c r="N11" i="5"/>
  <c r="O15" i="5"/>
  <c r="O11" i="5"/>
  <c r="I50" i="5"/>
  <c r="H51" i="5"/>
  <c r="R34" i="5"/>
  <c r="S33" i="5"/>
  <c r="E6" i="5"/>
  <c r="D6" i="5"/>
  <c r="E37" i="5"/>
  <c r="D35" i="5"/>
  <c r="E38" i="5"/>
  <c r="R19" i="5"/>
  <c r="S18" i="5"/>
  <c r="X20" i="5"/>
  <c r="Y21" i="5"/>
  <c r="X19" i="5"/>
  <c r="H34" i="5"/>
  <c r="I33" i="5"/>
  <c r="Y23" i="5"/>
  <c r="H18" i="5"/>
  <c r="I17" i="5"/>
  <c r="C10" i="5"/>
  <c r="D8" i="5"/>
  <c r="D7" i="5"/>
  <c r="E9" i="5"/>
  <c r="AO106" i="4" l="1"/>
  <c r="D106" i="4"/>
  <c r="AO37" i="4"/>
  <c r="D37" i="4"/>
  <c r="D105" i="4"/>
  <c r="AO105" i="4"/>
  <c r="E60" i="4"/>
  <c r="H60" i="4"/>
  <c r="E77" i="4"/>
  <c r="H77" i="4"/>
  <c r="H86" i="4"/>
  <c r="E86" i="4"/>
  <c r="E87" i="4"/>
  <c r="E69" i="4"/>
  <c r="H69" i="4"/>
  <c r="E85" i="4"/>
  <c r="M22" i="5"/>
  <c r="O19" i="5"/>
  <c r="N20" i="5"/>
  <c r="O21" i="5"/>
  <c r="N19" i="5"/>
  <c r="H45" i="4"/>
  <c r="E45" i="4"/>
  <c r="Z89" i="4"/>
  <c r="AB64" i="4"/>
  <c r="AB88" i="4"/>
  <c r="O27" i="5"/>
  <c r="H110" i="4"/>
  <c r="E110" i="4"/>
  <c r="AB36" i="5"/>
  <c r="AD37" i="5"/>
  <c r="AD35" i="5"/>
  <c r="AC35" i="5"/>
  <c r="AD38" i="5"/>
  <c r="D27" i="5"/>
  <c r="D28" i="5"/>
  <c r="I28" i="5"/>
  <c r="I27" i="5"/>
  <c r="H19" i="5"/>
  <c r="I18" i="5"/>
  <c r="T21" i="5"/>
  <c r="S19" i="5"/>
  <c r="S20" i="5"/>
  <c r="T19" i="5"/>
  <c r="T23" i="5"/>
  <c r="T27" i="5"/>
  <c r="I59" i="5"/>
  <c r="I60" i="5"/>
  <c r="D37" i="5"/>
  <c r="D36" i="5"/>
  <c r="R35" i="5"/>
  <c r="S34" i="5"/>
  <c r="M23" i="5"/>
  <c r="N22" i="5"/>
  <c r="W33" i="5"/>
  <c r="X32" i="5"/>
  <c r="C11" i="5"/>
  <c r="D10" i="5"/>
  <c r="I52" i="5"/>
  <c r="I51" i="5"/>
  <c r="M32" i="5"/>
  <c r="N31" i="5"/>
  <c r="I34" i="5"/>
  <c r="H35" i="5"/>
  <c r="I64" i="5"/>
  <c r="H65" i="5"/>
  <c r="AO89" i="4" l="1"/>
  <c r="D89" i="4"/>
  <c r="AO88" i="4"/>
  <c r="D88" i="4"/>
  <c r="D64" i="4"/>
  <c r="AO64" i="4"/>
  <c r="E89" i="4"/>
  <c r="E37" i="4"/>
  <c r="H37" i="4"/>
  <c r="H106" i="4"/>
  <c r="E106" i="4"/>
  <c r="H105" i="4"/>
  <c r="E105" i="4"/>
  <c r="E118" i="4"/>
  <c r="AC37" i="5"/>
  <c r="AC36" i="5"/>
  <c r="C16" i="5"/>
  <c r="E15" i="5"/>
  <c r="E13" i="5"/>
  <c r="D11" i="5"/>
  <c r="D12" i="5"/>
  <c r="E11" i="5"/>
  <c r="N23" i="5"/>
  <c r="N24" i="5"/>
  <c r="O23" i="5"/>
  <c r="J38" i="5"/>
  <c r="H36" i="5"/>
  <c r="J35" i="5"/>
  <c r="J37" i="5"/>
  <c r="I35" i="5"/>
  <c r="W34" i="5"/>
  <c r="X33" i="5"/>
  <c r="T38" i="5"/>
  <c r="S35" i="5"/>
  <c r="R36" i="5"/>
  <c r="T37" i="5"/>
  <c r="T35" i="5"/>
  <c r="I20" i="5"/>
  <c r="I19" i="5"/>
  <c r="J21" i="5"/>
  <c r="J23" i="5"/>
  <c r="J27" i="5"/>
  <c r="J19" i="5"/>
  <c r="H66" i="5"/>
  <c r="I65" i="5"/>
  <c r="M33" i="5"/>
  <c r="N32" i="5"/>
  <c r="H89" i="4" l="1"/>
  <c r="E88" i="4"/>
  <c r="H88" i="4"/>
  <c r="H64" i="4"/>
  <c r="E64" i="4"/>
  <c r="H68" i="4"/>
  <c r="E68" i="4"/>
  <c r="H118" i="4"/>
  <c r="H117" i="4"/>
  <c r="E117" i="4"/>
  <c r="M34" i="5"/>
  <c r="N33" i="5"/>
  <c r="I66" i="5"/>
  <c r="H67" i="5"/>
  <c r="C17" i="5"/>
  <c r="D16" i="5"/>
  <c r="S36" i="5"/>
  <c r="S37" i="5"/>
  <c r="W35" i="5"/>
  <c r="X34" i="5"/>
  <c r="I36" i="5"/>
  <c r="I37" i="5"/>
  <c r="H44" i="4" l="1"/>
  <c r="E44" i="4"/>
  <c r="Y37" i="5"/>
  <c r="Y35" i="5"/>
  <c r="X35" i="5"/>
  <c r="Y38" i="5"/>
  <c r="W36" i="5"/>
  <c r="D17" i="5"/>
  <c r="C18" i="5"/>
  <c r="M35" i="5"/>
  <c r="N34" i="5"/>
  <c r="H68" i="5"/>
  <c r="I67" i="5"/>
  <c r="I68" i="5" l="1"/>
  <c r="C19" i="5"/>
  <c r="D18" i="5"/>
  <c r="X37" i="5"/>
  <c r="X36" i="5"/>
  <c r="O37" i="5"/>
  <c r="O38" i="5"/>
  <c r="O35" i="5"/>
  <c r="M36" i="5"/>
  <c r="N35" i="5"/>
  <c r="N37" i="5" l="1"/>
  <c r="N36" i="5"/>
  <c r="D20" i="5"/>
  <c r="C22" i="5"/>
  <c r="D19" i="5"/>
  <c r="E24" i="5"/>
  <c r="E21" i="5"/>
  <c r="E27" i="5"/>
  <c r="E35" i="5"/>
  <c r="E19" i="5"/>
  <c r="E50" i="4" l="1"/>
  <c r="H50" i="4"/>
  <c r="E114" i="4"/>
  <c r="H114" i="4"/>
  <c r="E116" i="4"/>
  <c r="H116" i="4"/>
  <c r="E48" i="4"/>
  <c r="H48" i="4"/>
  <c r="H35" i="4"/>
  <c r="E35" i="4"/>
  <c r="E59" i="4"/>
  <c r="H59" i="4"/>
  <c r="E11" i="4"/>
  <c r="H11" i="4"/>
  <c r="E31" i="4"/>
  <c r="H31" i="4"/>
  <c r="D22" i="5"/>
  <c r="H25" i="4" l="1"/>
  <c r="E25" i="4"/>
  <c r="D24" i="5"/>
  <c r="E23" i="5"/>
  <c r="D23" i="5"/>
  <c r="E108" i="4" l="1"/>
  <c r="H108" i="4"/>
  <c r="H24" i="4" l="1"/>
  <c r="H13" i="4"/>
  <c r="H52" i="4"/>
  <c r="H112" i="4"/>
  <c r="E112" i="4"/>
  <c r="H43" i="4"/>
  <c r="E43" i="4"/>
  <c r="E13" i="4" l="1"/>
  <c r="E24" i="4"/>
  <c r="E52" i="4"/>
  <c r="AI5" i="4" l="1"/>
  <c r="AG5" i="4" s="1"/>
  <c r="AC5" i="4" s="1"/>
  <c r="AA5" i="4" s="1"/>
  <c r="Y5" i="4" s="1"/>
  <c r="U5" i="4" s="1"/>
  <c r="S5" i="4" s="1"/>
  <c r="Q5" i="4" s="1"/>
  <c r="M5" i="4" s="1"/>
  <c r="K5" i="4" s="1"/>
  <c r="I5" i="4" s="1"/>
  <c r="B10" i="4" l="1"/>
  <c r="B11" i="4" s="1"/>
  <c r="B12" i="4" s="1"/>
  <c r="B13" i="4" s="1"/>
  <c r="B14" i="4" s="1"/>
  <c r="B15" i="4" s="1"/>
  <c r="B16" i="4" s="1"/>
  <c r="B17" i="4" s="1"/>
  <c r="B18" i="4" l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F12" i="4"/>
  <c r="B45" i="4" l="1"/>
  <c r="B46" i="4" s="1"/>
  <c r="B47" i="4" s="1"/>
  <c r="B48" i="4" s="1"/>
  <c r="F39" i="4"/>
  <c r="F11" i="4"/>
  <c r="F43" i="4"/>
  <c r="F15" i="4"/>
  <c r="F41" i="4"/>
  <c r="B49" i="4" l="1"/>
  <c r="F47" i="4" s="1"/>
  <c r="F21" i="4"/>
  <c r="F25" i="4"/>
  <c r="F27" i="4" l="1"/>
  <c r="B50" i="4"/>
  <c r="B51" i="4" s="1"/>
  <c r="F20" i="4"/>
  <c r="F38" i="4"/>
  <c r="B52" i="4" l="1"/>
  <c r="B53" i="4" s="1"/>
  <c r="F23" i="4"/>
  <c r="H10" i="4"/>
  <c r="H38" i="4"/>
  <c r="F14" i="4"/>
  <c r="F29" i="4"/>
  <c r="B54" i="4" l="1"/>
  <c r="F53" i="4" s="1"/>
  <c r="F52" i="4"/>
  <c r="B55" i="4" l="1"/>
  <c r="B56" i="4"/>
  <c r="F56" i="4" s="1"/>
  <c r="F48" i="4"/>
  <c r="B57" i="4"/>
  <c r="B58" i="4" s="1"/>
  <c r="B59" i="4" s="1"/>
  <c r="F50" i="4" s="1"/>
  <c r="F57" i="4"/>
  <c r="F40" i="4"/>
  <c r="F44" i="4"/>
  <c r="F59" i="4" l="1"/>
  <c r="B60" i="4"/>
  <c r="B61" i="4" s="1"/>
  <c r="B62" i="4" s="1"/>
  <c r="F46" i="4"/>
  <c r="F31" i="4"/>
  <c r="B63" i="4" l="1"/>
  <c r="F54" i="4"/>
  <c r="F42" i="4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28" i="3"/>
  <c r="H24" i="3"/>
  <c r="H22" i="3"/>
  <c r="H21" i="3"/>
  <c r="H20" i="3"/>
  <c r="H16" i="3"/>
  <c r="H14" i="3"/>
  <c r="H13" i="3"/>
  <c r="H12" i="3"/>
  <c r="H10" i="3"/>
  <c r="H9" i="3"/>
  <c r="H8" i="3"/>
  <c r="H7" i="3"/>
  <c r="H6" i="3"/>
  <c r="H5" i="3"/>
  <c r="AB4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B29" i="2"/>
  <c r="AB30" i="2" s="1"/>
  <c r="H30" i="3" s="1"/>
  <c r="AB25" i="2"/>
  <c r="AB26" i="2" s="1"/>
  <c r="H26" i="3" s="1"/>
  <c r="AB23" i="2"/>
  <c r="H23" i="3" s="1"/>
  <c r="AC22" i="2"/>
  <c r="AC21" i="2"/>
  <c r="AB17" i="2"/>
  <c r="AC17" i="2" s="1"/>
  <c r="AB15" i="2"/>
  <c r="H15" i="3" s="1"/>
  <c r="AC14" i="2"/>
  <c r="AC13" i="2"/>
  <c r="AB11" i="2"/>
  <c r="H11" i="3" s="1"/>
  <c r="AC10" i="2"/>
  <c r="AD9" i="2"/>
  <c r="AC9" i="2"/>
  <c r="AC8" i="2"/>
  <c r="AD7" i="2"/>
  <c r="AC7" i="2"/>
  <c r="AC6" i="2"/>
  <c r="AC5" i="2"/>
  <c r="B64" i="4" l="1"/>
  <c r="B65" i="4" s="1"/>
  <c r="H4" i="3"/>
  <c r="AD11" i="2"/>
  <c r="AC16" i="2"/>
  <c r="H17" i="3"/>
  <c r="H25" i="3"/>
  <c r="H29" i="3"/>
  <c r="AB31" i="2"/>
  <c r="H31" i="3" s="1"/>
  <c r="AC30" i="2"/>
  <c r="AB27" i="2"/>
  <c r="H27" i="3" s="1"/>
  <c r="AC26" i="2"/>
  <c r="AC11" i="2"/>
  <c r="AC12" i="2"/>
  <c r="AD13" i="2"/>
  <c r="AD15" i="2"/>
  <c r="AB18" i="2"/>
  <c r="H18" i="3" s="1"/>
  <c r="AC23" i="2"/>
  <c r="AC24" i="2"/>
  <c r="AC25" i="2"/>
  <c r="AC29" i="2"/>
  <c r="AC15" i="2"/>
  <c r="B66" i="4" l="1"/>
  <c r="B67" i="4" s="1"/>
  <c r="F58" i="4"/>
  <c r="AC18" i="2"/>
  <c r="AB19" i="2"/>
  <c r="H19" i="3" s="1"/>
  <c r="AC28" i="2"/>
  <c r="AC27" i="2"/>
  <c r="AB32" i="2"/>
  <c r="H32" i="3" s="1"/>
  <c r="AC31" i="2"/>
  <c r="B68" i="4" l="1"/>
  <c r="F67" i="4" s="1"/>
  <c r="F66" i="4"/>
  <c r="AD27" i="2"/>
  <c r="AB33" i="2"/>
  <c r="H33" i="3" s="1"/>
  <c r="AC32" i="2"/>
  <c r="AD21" i="2"/>
  <c r="AC20" i="2"/>
  <c r="AC19" i="2"/>
  <c r="AD23" i="2"/>
  <c r="AD19" i="2"/>
  <c r="Y9" i="2"/>
  <c r="Y7" i="2"/>
  <c r="T9" i="2"/>
  <c r="T7" i="2"/>
  <c r="F19" i="4"/>
  <c r="F22" i="4"/>
  <c r="F26" i="4"/>
  <c r="F10" i="4"/>
  <c r="M9" i="2"/>
  <c r="M10" i="2"/>
  <c r="B69" i="4" l="1"/>
  <c r="B70" i="4" s="1"/>
  <c r="F45" i="4"/>
  <c r="AB34" i="2"/>
  <c r="H34" i="3" s="1"/>
  <c r="AC33" i="2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24" i="3"/>
  <c r="G22" i="3"/>
  <c r="G21" i="3"/>
  <c r="G16" i="3"/>
  <c r="G14" i="3"/>
  <c r="G13" i="3"/>
  <c r="G12" i="3"/>
  <c r="G9" i="3"/>
  <c r="G8" i="3"/>
  <c r="G7" i="3"/>
  <c r="G6" i="3"/>
  <c r="G4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22" i="3"/>
  <c r="F21" i="3"/>
  <c r="F14" i="3"/>
  <c r="F13" i="3"/>
  <c r="F12" i="3"/>
  <c r="F9" i="3"/>
  <c r="F8" i="3"/>
  <c r="F4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28" i="3"/>
  <c r="E21" i="3"/>
  <c r="E14" i="3"/>
  <c r="E13" i="3"/>
  <c r="E12" i="3"/>
  <c r="E9" i="3"/>
  <c r="E8" i="3"/>
  <c r="E4" i="3"/>
  <c r="D21" i="3"/>
  <c r="D14" i="3"/>
  <c r="D13" i="3"/>
  <c r="D12" i="3"/>
  <c r="D10" i="3"/>
  <c r="D9" i="3"/>
  <c r="D8" i="3"/>
  <c r="D7" i="3"/>
  <c r="D6" i="3"/>
  <c r="D4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24" i="3"/>
  <c r="C21" i="3"/>
  <c r="C20" i="3"/>
  <c r="C14" i="3"/>
  <c r="C13" i="3"/>
  <c r="C12" i="3"/>
  <c r="C9" i="3"/>
  <c r="C8" i="3"/>
  <c r="C4" i="3"/>
  <c r="G5" i="3"/>
  <c r="F5" i="3"/>
  <c r="M15" i="2"/>
  <c r="M11" i="2"/>
  <c r="H5" i="2"/>
  <c r="C25" i="2"/>
  <c r="C26" i="2" s="1"/>
  <c r="C7" i="2"/>
  <c r="C7" i="3" s="1"/>
  <c r="C5" i="2"/>
  <c r="C6" i="2" s="1"/>
  <c r="C15" i="2"/>
  <c r="C15" i="3" s="1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5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B71" i="4" l="1"/>
  <c r="F71" i="4" s="1"/>
  <c r="E15" i="3"/>
  <c r="F16" i="4"/>
  <c r="C6" i="3"/>
  <c r="E6" i="2"/>
  <c r="C10" i="2"/>
  <c r="C5" i="3"/>
  <c r="M17" i="2"/>
  <c r="M18" i="2" s="1"/>
  <c r="M19" i="2" s="1"/>
  <c r="O15" i="2"/>
  <c r="D5" i="3"/>
  <c r="AB35" i="2"/>
  <c r="H35" i="3" s="1"/>
  <c r="AC34" i="2"/>
  <c r="F7" i="3"/>
  <c r="E5" i="3"/>
  <c r="E7" i="3"/>
  <c r="E11" i="3"/>
  <c r="E16" i="3"/>
  <c r="E10" i="3"/>
  <c r="C27" i="2"/>
  <c r="C26" i="3"/>
  <c r="C25" i="3"/>
  <c r="S7" i="2"/>
  <c r="S9" i="2"/>
  <c r="E20" i="3"/>
  <c r="E6" i="3"/>
  <c r="H11" i="2"/>
  <c r="B72" i="4" l="1"/>
  <c r="B73" i="4" s="1"/>
  <c r="F73" i="4" s="1"/>
  <c r="B74" i="4"/>
  <c r="E18" i="3"/>
  <c r="E17" i="3"/>
  <c r="D11" i="3"/>
  <c r="C10" i="3"/>
  <c r="C11" i="2"/>
  <c r="E19" i="3"/>
  <c r="M22" i="2"/>
  <c r="O21" i="2"/>
  <c r="AD38" i="2"/>
  <c r="AD37" i="2"/>
  <c r="AD35" i="2"/>
  <c r="AB36" i="2"/>
  <c r="H36" i="3" s="1"/>
  <c r="AC35" i="2"/>
  <c r="W11" i="2"/>
  <c r="G10" i="3"/>
  <c r="S8" i="2"/>
  <c r="R11" i="2"/>
  <c r="F10" i="3"/>
  <c r="S6" i="2"/>
  <c r="F6" i="3"/>
  <c r="M25" i="2"/>
  <c r="E24" i="3"/>
  <c r="M23" i="2"/>
  <c r="E22" i="3"/>
  <c r="C27" i="3"/>
  <c r="W17" i="2"/>
  <c r="W15" i="2"/>
  <c r="G15" i="3" s="1"/>
  <c r="H16" i="2"/>
  <c r="H15" i="2"/>
  <c r="B75" i="4" l="1"/>
  <c r="F55" i="4"/>
  <c r="F35" i="4"/>
  <c r="H34" i="4"/>
  <c r="E34" i="4"/>
  <c r="H109" i="4"/>
  <c r="E109" i="4"/>
  <c r="H16" i="4"/>
  <c r="H22" i="4"/>
  <c r="G11" i="3"/>
  <c r="Y15" i="2"/>
  <c r="Y11" i="2"/>
  <c r="Y13" i="2"/>
  <c r="J15" i="2"/>
  <c r="D15" i="3"/>
  <c r="F11" i="3"/>
  <c r="T15" i="2"/>
  <c r="T13" i="2"/>
  <c r="T11" i="2"/>
  <c r="E15" i="2"/>
  <c r="C11" i="3"/>
  <c r="C16" i="2"/>
  <c r="AC36" i="2"/>
  <c r="AC37" i="2"/>
  <c r="W18" i="2"/>
  <c r="G17" i="3"/>
  <c r="R16" i="2"/>
  <c r="R17" i="2" s="1"/>
  <c r="E23" i="3"/>
  <c r="O23" i="2"/>
  <c r="M26" i="2"/>
  <c r="E25" i="3"/>
  <c r="C29" i="2"/>
  <c r="C28" i="3"/>
  <c r="H17" i="2"/>
  <c r="D16" i="3"/>
  <c r="W25" i="2"/>
  <c r="W23" i="2"/>
  <c r="S14" i="2"/>
  <c r="R15" i="2"/>
  <c r="F15" i="3" s="1"/>
  <c r="R23" i="2"/>
  <c r="B76" i="4" l="1"/>
  <c r="G23" i="3"/>
  <c r="F16" i="3"/>
  <c r="C16" i="3"/>
  <c r="C17" i="2"/>
  <c r="F23" i="3"/>
  <c r="W26" i="2"/>
  <c r="G25" i="3"/>
  <c r="W19" i="2"/>
  <c r="G18" i="3"/>
  <c r="R18" i="2"/>
  <c r="F17" i="3"/>
  <c r="M27" i="2"/>
  <c r="O27" i="2" s="1"/>
  <c r="E26" i="3"/>
  <c r="C30" i="2"/>
  <c r="C29" i="3"/>
  <c r="H18" i="2"/>
  <c r="D17" i="3"/>
  <c r="S38" i="2"/>
  <c r="B77" i="4" l="1"/>
  <c r="H100" i="4"/>
  <c r="E100" i="4"/>
  <c r="F34" i="4"/>
  <c r="Y21" i="2"/>
  <c r="Y19" i="2"/>
  <c r="Y23" i="2"/>
  <c r="C17" i="3"/>
  <c r="C18" i="2"/>
  <c r="W27" i="2"/>
  <c r="Y27" i="2" s="1"/>
  <c r="G26" i="3"/>
  <c r="G19" i="3"/>
  <c r="G20" i="3"/>
  <c r="R19" i="2"/>
  <c r="F18" i="3"/>
  <c r="M29" i="2"/>
  <c r="E27" i="3"/>
  <c r="C31" i="2"/>
  <c r="C30" i="3"/>
  <c r="H19" i="2"/>
  <c r="J21" i="2" s="1"/>
  <c r="D18" i="3"/>
  <c r="B78" i="4" l="1"/>
  <c r="T21" i="2"/>
  <c r="T19" i="2"/>
  <c r="T23" i="2"/>
  <c r="C19" i="2"/>
  <c r="C18" i="3"/>
  <c r="G27" i="3"/>
  <c r="M30" i="2"/>
  <c r="E29" i="3"/>
  <c r="F19" i="3"/>
  <c r="F20" i="3"/>
  <c r="C32" i="2"/>
  <c r="C31" i="3"/>
  <c r="D19" i="3"/>
  <c r="D20" i="3"/>
  <c r="E13" i="2"/>
  <c r="E11" i="2"/>
  <c r="E9" i="2"/>
  <c r="D7" i="2"/>
  <c r="E7" i="2"/>
  <c r="X68" i="2"/>
  <c r="N68" i="2"/>
  <c r="D68" i="2"/>
  <c r="B79" i="4" l="1"/>
  <c r="F79" i="4" s="1"/>
  <c r="E21" i="2"/>
  <c r="C22" i="2"/>
  <c r="C19" i="3"/>
  <c r="E24" i="2"/>
  <c r="E27" i="2"/>
  <c r="E19" i="2"/>
  <c r="W29" i="2"/>
  <c r="G28" i="3"/>
  <c r="M31" i="2"/>
  <c r="E30" i="3"/>
  <c r="R25" i="2"/>
  <c r="F24" i="3"/>
  <c r="C33" i="2"/>
  <c r="D33" i="2" s="1"/>
  <c r="C32" i="3"/>
  <c r="H25" i="2"/>
  <c r="D24" i="3"/>
  <c r="H23" i="2"/>
  <c r="D22" i="3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9" i="2"/>
  <c r="X8" i="2"/>
  <c r="X7" i="2"/>
  <c r="X6" i="2"/>
  <c r="X5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14" i="2"/>
  <c r="I5" i="2"/>
  <c r="N5" i="2" s="1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2" i="2"/>
  <c r="D31" i="2"/>
  <c r="D30" i="2"/>
  <c r="D29" i="2"/>
  <c r="D28" i="2"/>
  <c r="D27" i="2"/>
  <c r="D26" i="2"/>
  <c r="D25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6" i="2"/>
  <c r="I6" i="2" s="1"/>
  <c r="D5" i="2"/>
  <c r="B80" i="4" l="1"/>
  <c r="F63" i="4"/>
  <c r="D23" i="3"/>
  <c r="J23" i="2"/>
  <c r="C22" i="3"/>
  <c r="C23" i="2"/>
  <c r="W30" i="2"/>
  <c r="G29" i="3"/>
  <c r="M32" i="2"/>
  <c r="E31" i="3"/>
  <c r="R26" i="2"/>
  <c r="F25" i="3"/>
  <c r="C34" i="2"/>
  <c r="C33" i="3"/>
  <c r="H26" i="2"/>
  <c r="D25" i="3"/>
  <c r="N6" i="2"/>
  <c r="X14" i="2"/>
  <c r="B81" i="4" l="1"/>
  <c r="E23" i="2"/>
  <c r="C23" i="3"/>
  <c r="D24" i="2"/>
  <c r="D23" i="2"/>
  <c r="W31" i="2"/>
  <c r="G30" i="3"/>
  <c r="M33" i="2"/>
  <c r="E32" i="3"/>
  <c r="R27" i="2"/>
  <c r="T27" i="2" s="1"/>
  <c r="F26" i="3"/>
  <c r="C35" i="2"/>
  <c r="E35" i="2" s="1"/>
  <c r="C34" i="3"/>
  <c r="D34" i="2"/>
  <c r="H27" i="2"/>
  <c r="J27" i="2" s="1"/>
  <c r="D26" i="3"/>
  <c r="J7" i="2"/>
  <c r="I7" i="2"/>
  <c r="B82" i="4" l="1"/>
  <c r="W32" i="2"/>
  <c r="G31" i="3"/>
  <c r="E33" i="3"/>
  <c r="M34" i="2"/>
  <c r="F27" i="3"/>
  <c r="C35" i="3"/>
  <c r="E38" i="2"/>
  <c r="C36" i="2"/>
  <c r="D35" i="2"/>
  <c r="E37" i="3"/>
  <c r="N38" i="2"/>
  <c r="D27" i="3"/>
  <c r="I8" i="2"/>
  <c r="N8" i="2" s="1"/>
  <c r="O7" i="2"/>
  <c r="N7" i="2"/>
  <c r="B83" i="4" l="1"/>
  <c r="F83" i="4" s="1"/>
  <c r="F37" i="4"/>
  <c r="F13" i="4"/>
  <c r="W33" i="2"/>
  <c r="G32" i="3"/>
  <c r="M35" i="2"/>
  <c r="E34" i="3"/>
  <c r="R29" i="2"/>
  <c r="F28" i="3"/>
  <c r="C36" i="3"/>
  <c r="D36" i="2"/>
  <c r="C37" i="2"/>
  <c r="H29" i="2"/>
  <c r="D28" i="3"/>
  <c r="J9" i="2"/>
  <c r="I9" i="2"/>
  <c r="B84" i="4" l="1"/>
  <c r="O37" i="2"/>
  <c r="O38" i="2"/>
  <c r="W34" i="2"/>
  <c r="G33" i="3"/>
  <c r="O35" i="2"/>
  <c r="M36" i="2"/>
  <c r="E35" i="3"/>
  <c r="R30" i="2"/>
  <c r="F29" i="3"/>
  <c r="E37" i="2"/>
  <c r="C37" i="3"/>
  <c r="D38" i="2"/>
  <c r="D37" i="2"/>
  <c r="H30" i="2"/>
  <c r="D29" i="3"/>
  <c r="N9" i="2"/>
  <c r="O9" i="2"/>
  <c r="I10" i="2"/>
  <c r="E10" i="4"/>
  <c r="F78" i="4" l="1"/>
  <c r="B85" i="4"/>
  <c r="W35" i="2"/>
  <c r="G34" i="3"/>
  <c r="E36" i="3"/>
  <c r="N36" i="2"/>
  <c r="N37" i="2"/>
  <c r="R31" i="2"/>
  <c r="F30" i="3"/>
  <c r="H31" i="2"/>
  <c r="D30" i="3"/>
  <c r="N10" i="2"/>
  <c r="X10" i="2" s="1"/>
  <c r="I11" i="2"/>
  <c r="J11" i="2"/>
  <c r="B86" i="4" l="1"/>
  <c r="F68" i="4" s="1"/>
  <c r="F36" i="4"/>
  <c r="F30" i="4"/>
  <c r="Y35" i="2"/>
  <c r="Y37" i="2"/>
  <c r="Y38" i="2"/>
  <c r="W36" i="2"/>
  <c r="G35" i="3"/>
  <c r="R32" i="2"/>
  <c r="F31" i="3"/>
  <c r="H32" i="2"/>
  <c r="D31" i="3"/>
  <c r="O13" i="2"/>
  <c r="S10" i="2"/>
  <c r="I12" i="2"/>
  <c r="F77" i="4" l="1"/>
  <c r="B87" i="4"/>
  <c r="F9" i="4"/>
  <c r="G36" i="3"/>
  <c r="X37" i="2"/>
  <c r="R33" i="2"/>
  <c r="F32" i="3"/>
  <c r="H33" i="2"/>
  <c r="D32" i="3"/>
  <c r="O11" i="2"/>
  <c r="N11" i="2"/>
  <c r="X11" i="2" s="1"/>
  <c r="N12" i="2"/>
  <c r="S11" i="2"/>
  <c r="I13" i="2"/>
  <c r="J13" i="2"/>
  <c r="F75" i="4" l="1"/>
  <c r="R34" i="2"/>
  <c r="F33" i="3"/>
  <c r="H34" i="2"/>
  <c r="D33" i="3"/>
  <c r="X13" i="2"/>
  <c r="N13" i="2"/>
  <c r="S13" i="2"/>
  <c r="S12" i="2"/>
  <c r="I14" i="2"/>
  <c r="X12" i="2"/>
  <c r="B88" i="4" l="1"/>
  <c r="F88" i="4" s="1"/>
  <c r="R35" i="2"/>
  <c r="F34" i="3"/>
  <c r="H35" i="2"/>
  <c r="J35" i="2" s="1"/>
  <c r="D34" i="3"/>
  <c r="I15" i="2"/>
  <c r="B89" i="4" l="1"/>
  <c r="F70" i="4" s="1"/>
  <c r="T35" i="2"/>
  <c r="T38" i="2"/>
  <c r="T37" i="2"/>
  <c r="R36" i="2"/>
  <c r="F35" i="3"/>
  <c r="H36" i="2"/>
  <c r="D35" i="3"/>
  <c r="N15" i="2"/>
  <c r="X15" i="2" s="1"/>
  <c r="S15" i="2"/>
  <c r="I16" i="2"/>
  <c r="F60" i="4" l="1"/>
  <c r="B90" i="4"/>
  <c r="F36" i="3"/>
  <c r="S37" i="2"/>
  <c r="H37" i="2"/>
  <c r="D36" i="3"/>
  <c r="N16" i="2"/>
  <c r="X16" i="2" s="1"/>
  <c r="S16" i="2"/>
  <c r="I17" i="2"/>
  <c r="B91" i="4" l="1"/>
  <c r="H38" i="2"/>
  <c r="J37" i="2"/>
  <c r="D37" i="3"/>
  <c r="N17" i="2"/>
  <c r="X17" i="2" s="1"/>
  <c r="S17" i="2"/>
  <c r="I18" i="2"/>
  <c r="B92" i="4" l="1"/>
  <c r="H39" i="2"/>
  <c r="D38" i="3"/>
  <c r="J38" i="2"/>
  <c r="N18" i="2"/>
  <c r="X18" i="2" s="1"/>
  <c r="S18" i="2"/>
  <c r="J19" i="2"/>
  <c r="I19" i="2"/>
  <c r="B93" i="4" l="1"/>
  <c r="F76" i="4" s="1"/>
  <c r="H40" i="2"/>
  <c r="D39" i="3"/>
  <c r="O19" i="2"/>
  <c r="I20" i="2"/>
  <c r="B94" i="4" l="1"/>
  <c r="F90" i="4" s="1"/>
  <c r="B95" i="4"/>
  <c r="H41" i="2"/>
  <c r="D40" i="3"/>
  <c r="S19" i="2"/>
  <c r="N21" i="2"/>
  <c r="N19" i="2"/>
  <c r="I21" i="2"/>
  <c r="B96" i="4" l="1"/>
  <c r="H42" i="2"/>
  <c r="D41" i="3"/>
  <c r="N20" i="2"/>
  <c r="X20" i="2" s="1"/>
  <c r="X19" i="2"/>
  <c r="S21" i="2"/>
  <c r="S20" i="2"/>
  <c r="I22" i="2"/>
  <c r="B97" i="4" l="1"/>
  <c r="F96" i="4" s="1"/>
  <c r="H43" i="2"/>
  <c r="D42" i="3"/>
  <c r="X21" i="2"/>
  <c r="N22" i="2"/>
  <c r="X22" i="2" s="1"/>
  <c r="I23" i="2"/>
  <c r="F69" i="4" l="1"/>
  <c r="B98" i="4"/>
  <c r="F18" i="4"/>
  <c r="F33" i="4"/>
  <c r="H44" i="2"/>
  <c r="D43" i="3"/>
  <c r="N23" i="2"/>
  <c r="X23" i="2" s="1"/>
  <c r="S23" i="2"/>
  <c r="S22" i="2"/>
  <c r="I24" i="2"/>
  <c r="F93" i="4" l="1"/>
  <c r="F64" i="4"/>
  <c r="B99" i="4"/>
  <c r="H45" i="2"/>
  <c r="D44" i="3"/>
  <c r="N24" i="2"/>
  <c r="X24" i="2" s="1"/>
  <c r="S24" i="2"/>
  <c r="I25" i="2"/>
  <c r="F94" i="4" l="1"/>
  <c r="B100" i="4"/>
  <c r="F95" i="4" s="1"/>
  <c r="F24" i="4"/>
  <c r="H46" i="2"/>
  <c r="D45" i="3"/>
  <c r="N25" i="2"/>
  <c r="X25" i="2" s="1"/>
  <c r="S25" i="2"/>
  <c r="I26" i="2"/>
  <c r="B101" i="4" l="1"/>
  <c r="F97" i="4" s="1"/>
  <c r="F51" i="4"/>
  <c r="F32" i="4"/>
  <c r="H47" i="2"/>
  <c r="D46" i="3"/>
  <c r="N26" i="2"/>
  <c r="X26" i="2" s="1"/>
  <c r="S26" i="2"/>
  <c r="I27" i="2"/>
  <c r="B102" i="4" l="1"/>
  <c r="F98" i="4" s="1"/>
  <c r="F49" i="4"/>
  <c r="H48" i="2"/>
  <c r="D47" i="3"/>
  <c r="N27" i="2"/>
  <c r="X27" i="2" s="1"/>
  <c r="S27" i="2"/>
  <c r="I28" i="2"/>
  <c r="B103" i="4" l="1"/>
  <c r="F99" i="4" s="1"/>
  <c r="F62" i="4"/>
  <c r="H49" i="2"/>
  <c r="D48" i="3"/>
  <c r="N28" i="2"/>
  <c r="X28" i="2" s="1"/>
  <c r="S28" i="2"/>
  <c r="I29" i="2"/>
  <c r="B104" i="4" l="1"/>
  <c r="F100" i="4" s="1"/>
  <c r="F65" i="4"/>
  <c r="H50" i="2"/>
  <c r="D49" i="3"/>
  <c r="N29" i="2"/>
  <c r="X29" i="2" s="1"/>
  <c r="S29" i="2"/>
  <c r="I30" i="2"/>
  <c r="B105" i="4" l="1"/>
  <c r="F81" i="4"/>
  <c r="H51" i="2"/>
  <c r="D50" i="3"/>
  <c r="N30" i="2"/>
  <c r="X30" i="2" s="1"/>
  <c r="S30" i="2"/>
  <c r="I31" i="2"/>
  <c r="F101" i="4" l="1"/>
  <c r="F104" i="4"/>
  <c r="B106" i="4"/>
  <c r="F86" i="4" s="1"/>
  <c r="F82" i="4"/>
  <c r="H52" i="2"/>
  <c r="D51" i="3"/>
  <c r="N31" i="2"/>
  <c r="X31" i="2" s="1"/>
  <c r="S31" i="2"/>
  <c r="I32" i="2"/>
  <c r="B107" i="4" l="1"/>
  <c r="F80" i="4"/>
  <c r="H53" i="2"/>
  <c r="D52" i="3"/>
  <c r="N32" i="2"/>
  <c r="X32" i="2" s="1"/>
  <c r="S32" i="2"/>
  <c r="I33" i="2"/>
  <c r="F103" i="4" l="1"/>
  <c r="B108" i="4"/>
  <c r="F84" i="4"/>
  <c r="H54" i="2"/>
  <c r="D53" i="3"/>
  <c r="N33" i="2"/>
  <c r="X33" i="2" s="1"/>
  <c r="S33" i="2"/>
  <c r="I34" i="2"/>
  <c r="F105" i="4" l="1"/>
  <c r="F107" i="4"/>
  <c r="B109" i="4"/>
  <c r="F85" i="4"/>
  <c r="F28" i="4"/>
  <c r="H55" i="2"/>
  <c r="D54" i="3"/>
  <c r="N34" i="2"/>
  <c r="X34" i="2" s="1"/>
  <c r="S34" i="2"/>
  <c r="I36" i="2"/>
  <c r="I35" i="2"/>
  <c r="F106" i="4" l="1"/>
  <c r="F108" i="4"/>
  <c r="B110" i="4"/>
  <c r="F74" i="4" s="1"/>
  <c r="F87" i="4"/>
  <c r="H56" i="2"/>
  <c r="D55" i="3"/>
  <c r="S35" i="2"/>
  <c r="N35" i="2"/>
  <c r="X35" i="2" s="1"/>
  <c r="I38" i="2"/>
  <c r="I37" i="2"/>
  <c r="F102" i="4" l="1"/>
  <c r="F109" i="4"/>
  <c r="B111" i="4"/>
  <c r="F111" i="4" s="1"/>
  <c r="F89" i="4"/>
  <c r="H57" i="2"/>
  <c r="D56" i="3"/>
  <c r="S36" i="2"/>
  <c r="I39" i="2"/>
  <c r="X36" i="2"/>
  <c r="F110" i="4" l="1"/>
  <c r="B112" i="4"/>
  <c r="F17" i="4"/>
  <c r="H58" i="2"/>
  <c r="D57" i="3"/>
  <c r="I40" i="2"/>
  <c r="B113" i="4" l="1"/>
  <c r="F112" i="4"/>
  <c r="F61" i="4"/>
  <c r="H59" i="2"/>
  <c r="D58" i="3"/>
  <c r="I41" i="2"/>
  <c r="F113" i="4" l="1"/>
  <c r="B114" i="4"/>
  <c r="F114" i="4" s="1"/>
  <c r="B115" i="4"/>
  <c r="F115" i="4" s="1"/>
  <c r="H60" i="2"/>
  <c r="D59" i="3"/>
  <c r="I42" i="2"/>
  <c r="B116" i="4" l="1"/>
  <c r="H61" i="2"/>
  <c r="D60" i="3"/>
  <c r="I43" i="2"/>
  <c r="B117" i="4" l="1"/>
  <c r="F116" i="4"/>
  <c r="H62" i="2"/>
  <c r="D61" i="3"/>
  <c r="I44" i="2"/>
  <c r="B118" i="4" l="1"/>
  <c r="F118" i="4" s="1"/>
  <c r="F117" i="4"/>
  <c r="H63" i="2"/>
  <c r="D62" i="3"/>
  <c r="I45" i="2"/>
  <c r="H64" i="2" l="1"/>
  <c r="D63" i="3"/>
  <c r="I46" i="2"/>
  <c r="H65" i="2" l="1"/>
  <c r="D64" i="3"/>
  <c r="I47" i="2"/>
  <c r="H66" i="2" l="1"/>
  <c r="D65" i="3"/>
  <c r="I48" i="2"/>
  <c r="H67" i="2" l="1"/>
  <c r="D66" i="3"/>
  <c r="I49" i="2"/>
  <c r="H68" i="2" l="1"/>
  <c r="D67" i="3"/>
  <c r="I50" i="2"/>
  <c r="D68" i="3" l="1"/>
  <c r="I51" i="2"/>
  <c r="E28" i="4" l="1"/>
  <c r="H41" i="4"/>
  <c r="H74" i="4"/>
  <c r="H15" i="4"/>
  <c r="H9" i="4"/>
  <c r="H26" i="4"/>
  <c r="H29" i="4"/>
  <c r="H14" i="4"/>
  <c r="H33" i="4"/>
  <c r="H115" i="4"/>
  <c r="H20" i="4"/>
  <c r="H36" i="4"/>
  <c r="H18" i="4"/>
  <c r="H113" i="4"/>
  <c r="H19" i="4"/>
  <c r="H51" i="4"/>
  <c r="H42" i="4"/>
  <c r="H28" i="4"/>
  <c r="H30" i="4"/>
  <c r="I52" i="2"/>
  <c r="E33" i="4" l="1"/>
  <c r="E36" i="4"/>
  <c r="E74" i="4"/>
  <c r="E113" i="4"/>
  <c r="E18" i="4"/>
  <c r="E19" i="4"/>
  <c r="E15" i="4"/>
  <c r="E30" i="4"/>
  <c r="E20" i="4"/>
  <c r="E51" i="4"/>
  <c r="E16" i="4"/>
  <c r="E29" i="4"/>
  <c r="E42" i="4"/>
  <c r="E14" i="4"/>
  <c r="E26" i="4"/>
  <c r="E38" i="4"/>
  <c r="E41" i="4"/>
  <c r="E115" i="4"/>
  <c r="I53" i="2"/>
  <c r="I54" i="2" l="1"/>
  <c r="I55" i="2" l="1"/>
  <c r="I56" i="2" l="1"/>
  <c r="I57" i="2" l="1"/>
  <c r="I58" i="2" l="1"/>
  <c r="I59" i="2" l="1"/>
  <c r="I60" i="2" l="1"/>
  <c r="I61" i="2" l="1"/>
  <c r="I62" i="2" l="1"/>
  <c r="I63" i="2" l="1"/>
  <c r="I64" i="2" l="1"/>
  <c r="I65" i="2" l="1"/>
  <c r="I66" i="2" l="1"/>
  <c r="I67" i="2" l="1"/>
  <c r="I68" i="2" l="1"/>
  <c r="E22" i="4" l="1"/>
  <c r="E9" i="4"/>
</calcChain>
</file>

<file path=xl/sharedStrings.xml><?xml version="1.0" encoding="utf-8"?>
<sst xmlns="http://schemas.openxmlformats.org/spreadsheetml/2006/main" count="267" uniqueCount="168">
  <si>
    <t>Рейтинг</t>
  </si>
  <si>
    <t>место</t>
  </si>
  <si>
    <t>очки</t>
  </si>
  <si>
    <t>Турнир первой категории</t>
  </si>
  <si>
    <t>Турнир высшей категории</t>
  </si>
  <si>
    <t>Доп. показатель: сумма очков - сумма мест, за четыре турнира</t>
  </si>
  <si>
    <t>Турниров сыграно</t>
  </si>
  <si>
    <t>Место</t>
  </si>
  <si>
    <t>Очки</t>
  </si>
  <si>
    <t>Турнир второй категории</t>
  </si>
  <si>
    <t>Турнир третьей категории</t>
  </si>
  <si>
    <t>% пул</t>
  </si>
  <si>
    <t>% пред.</t>
  </si>
  <si>
    <t>бонус</t>
  </si>
  <si>
    <t>Предыдущая система начисления очков</t>
  </si>
  <si>
    <t>Турнир четвертой категории</t>
  </si>
  <si>
    <t>Высшая</t>
  </si>
  <si>
    <t>Первая</t>
  </si>
  <si>
    <t>Вторая</t>
  </si>
  <si>
    <t>Третья</t>
  </si>
  <si>
    <t>Четвертая</t>
  </si>
  <si>
    <t>Место, занятое в турнире</t>
  </si>
  <si>
    <t>Игрок</t>
  </si>
  <si>
    <t>Очки до проведения последнего турнира</t>
  </si>
  <si>
    <t>Место в рейтинге до проведения последнего турнира</t>
  </si>
  <si>
    <r>
      <rPr>
        <b/>
        <sz val="11"/>
        <color theme="1"/>
        <rFont val="Arial Narrow"/>
        <family val="2"/>
        <charset val="204"/>
      </rPr>
      <t>Очки всего</t>
    </r>
    <r>
      <rPr>
        <sz val="11"/>
        <color theme="1"/>
        <rFont val="Arial Narrow"/>
        <family val="2"/>
        <charset val="204"/>
      </rPr>
      <t xml:space="preserve"> (изменение после последнего турнира)</t>
    </r>
  </si>
  <si>
    <t>Изменение в рейтинге после последнего турнира</t>
  </si>
  <si>
    <t xml:space="preserve"> ЖЕНСКИЙ ОДИНОЧНЫЙ РЕЙТИНГ </t>
  </si>
  <si>
    <t>Омарходжаева Гуля</t>
  </si>
  <si>
    <t>Роганова Александра</t>
  </si>
  <si>
    <t>Тукибаева Мадина</t>
  </si>
  <si>
    <t>Шахворостова Татьяна</t>
  </si>
  <si>
    <t>Лихобабенко Алла</t>
  </si>
  <si>
    <t>Турнир пятой категории</t>
  </si>
  <si>
    <t>Пятая</t>
  </si>
  <si>
    <t>Надирова Тахмина</t>
  </si>
  <si>
    <t>Смирнова Елена</t>
  </si>
  <si>
    <t>Эртман Анастасия</t>
  </si>
  <si>
    <t>Рахманова Инесса</t>
  </si>
  <si>
    <t>Новикова Маргарита</t>
  </si>
  <si>
    <t>Молдагулова Мадина</t>
  </si>
  <si>
    <t>Рогонова Анастасия</t>
  </si>
  <si>
    <t>Средние очки за один турнир</t>
  </si>
  <si>
    <t>Фелькер Татьяна</t>
  </si>
  <si>
    <t>Микляева Мария</t>
  </si>
  <si>
    <t>Тлеубаева Мадина</t>
  </si>
  <si>
    <t>Омарбаева Айнаш</t>
  </si>
  <si>
    <t>Чынгараева Жибек</t>
  </si>
  <si>
    <t>Султангазина Гулюм</t>
  </si>
  <si>
    <t>Кузьменко Марина</t>
  </si>
  <si>
    <t>Колесникова Светлана</t>
  </si>
  <si>
    <t>Толеубек Айжан</t>
  </si>
  <si>
    <t>Булегенова Минира</t>
  </si>
  <si>
    <t>Никитенко Елена</t>
  </si>
  <si>
    <t>Дьяченко Ольга</t>
  </si>
  <si>
    <t>Айтханкызы Сагыныш</t>
  </si>
  <si>
    <t>Пажинская Елена</t>
  </si>
  <si>
    <t>Омарова Алия</t>
  </si>
  <si>
    <t>Батыршаева Раушан</t>
  </si>
  <si>
    <t>Ермекбаева Рана</t>
  </si>
  <si>
    <t>Тисленко Юлия</t>
  </si>
  <si>
    <t>Жалдыбаева Эльмира</t>
  </si>
  <si>
    <t>Туймебаева Жанара</t>
  </si>
  <si>
    <t>Кудайберген Алина</t>
  </si>
  <si>
    <t>Сиреева Виолетта</t>
  </si>
  <si>
    <t>Сылкымбаева Жанна</t>
  </si>
  <si>
    <t>Рамазанова Айгерим</t>
  </si>
  <si>
    <t>Дауренбекова Зере</t>
  </si>
  <si>
    <t>Байзакова Перизат</t>
  </si>
  <si>
    <t>Макеева Елена</t>
  </si>
  <si>
    <t xml:space="preserve"> (12 последних турниров)</t>
  </si>
  <si>
    <t>Козубакова Светлана</t>
  </si>
  <si>
    <t>Кейб Наталья</t>
  </si>
  <si>
    <t>Боровницкая Диана</t>
  </si>
  <si>
    <t>Байбулатова Айгуль</t>
  </si>
  <si>
    <t>Байтенова Алина</t>
  </si>
  <si>
    <t>Корболина Елена</t>
  </si>
  <si>
    <r>
      <rPr>
        <b/>
        <sz val="10"/>
        <color theme="1"/>
        <rFont val="Arial"/>
        <family val="2"/>
        <charset val="204"/>
      </rPr>
      <t xml:space="preserve">GRAND SLAM </t>
    </r>
    <r>
      <rPr>
        <sz val="10"/>
        <color theme="1"/>
        <rFont val="Arial"/>
        <family val="2"/>
        <charset val="204"/>
      </rPr>
      <t>(высшая категория)</t>
    </r>
  </si>
  <si>
    <r>
      <rPr>
        <b/>
        <sz val="10"/>
        <color theme="1"/>
        <rFont val="Arial"/>
        <family val="2"/>
        <charset val="204"/>
      </rPr>
      <t>MASTERS</t>
    </r>
    <r>
      <rPr>
        <sz val="10"/>
        <color theme="1"/>
        <rFont val="Arial"/>
        <family val="2"/>
        <charset val="204"/>
      </rPr>
      <t xml:space="preserve"> 
(первая категория)</t>
    </r>
  </si>
  <si>
    <t>Турнир "Весенний Кубок" 29 апреля 2018 года, г.Алматы, ЦСКА, (грунт)</t>
  </si>
  <si>
    <t>Будаева Наталья</t>
  </si>
  <si>
    <t>Женский одиночный турнир Modi Cup от 12 августа 2018 года, ЦСКА, г.Алматы (грунт)</t>
  </si>
  <si>
    <t>Макаева Асель</t>
  </si>
  <si>
    <t>Ветлугина Алена</t>
  </si>
  <si>
    <t>Торгунакова Виктория</t>
  </si>
  <si>
    <t>Калашникова Анастасия</t>
  </si>
  <si>
    <t>Ергазиева Асель</t>
  </si>
  <si>
    <t>Турсунова Алина</t>
  </si>
  <si>
    <t>Доценко Оксана</t>
  </si>
  <si>
    <t>Женский одиночный турнир памяти А.К. Марки, 08-09 сентября 2018 года, Академия Максат, г.Алматы (грунт)</t>
  </si>
  <si>
    <t>Андреевская Татьяна</t>
  </si>
  <si>
    <t>Белан Светлана</t>
  </si>
  <si>
    <t>Мамбетова Альмира</t>
  </si>
  <si>
    <t>Женская Премьер-лига с 17 сентября по 07 ноября 2018 года, г.Алматы (грунт, хард)</t>
  </si>
  <si>
    <t>Ермагамбетова Агеля</t>
  </si>
  <si>
    <t>Биева Лаура</t>
  </si>
  <si>
    <t>Шайкенова Шаир</t>
  </si>
  <si>
    <t>Палаткина Марина</t>
  </si>
  <si>
    <t>Микляева Елена</t>
  </si>
  <si>
    <t>Тунгушбаева Айман</t>
  </si>
  <si>
    <t>Таирова Альфия</t>
  </si>
  <si>
    <t>Укшебаева Майра</t>
  </si>
  <si>
    <t>Женский одиночный турнир "Shymbulak Ladie”s CUP", 10 ноября 2018 года, ЦСКА, г.Алматы (хард)</t>
  </si>
  <si>
    <t>Сапожникова Ольга</t>
  </si>
  <si>
    <t>Нурмагамбетова Алия</t>
  </si>
  <si>
    <t>Келден Жанар</t>
  </si>
  <si>
    <t>Кузнецова Ирина</t>
  </si>
  <si>
    <t>Кузьмина Татьяна</t>
  </si>
  <si>
    <t>Арзымбаева Чынар</t>
  </si>
  <si>
    <t>Темирбулатова Мадина</t>
  </si>
  <si>
    <t>Благовисная Лейла</t>
  </si>
  <si>
    <t>Темиргалиева Дина</t>
  </si>
  <si>
    <t>Фокаиди Евгения</t>
  </si>
  <si>
    <t>Никулина Татьяна</t>
  </si>
  <si>
    <t>Ануархан Пакизат</t>
  </si>
  <si>
    <t>MASTERS</t>
  </si>
  <si>
    <r>
      <t xml:space="preserve">Турнир </t>
    </r>
    <r>
      <rPr>
        <b/>
        <sz val="11"/>
        <color theme="1"/>
        <rFont val="Arial Narrow"/>
        <family val="2"/>
        <charset val="204"/>
      </rPr>
      <t xml:space="preserve">MASTERS </t>
    </r>
    <r>
      <rPr>
        <sz val="11"/>
        <color theme="1"/>
        <rFont val="Arial Narrow"/>
        <family val="2"/>
        <charset val="204"/>
      </rPr>
      <t>первой категории</t>
    </r>
  </si>
  <si>
    <r>
      <t xml:space="preserve">Турнир </t>
    </r>
    <r>
      <rPr>
        <b/>
        <sz val="11"/>
        <color theme="1"/>
        <rFont val="Arial Narrow"/>
        <family val="2"/>
        <charset val="204"/>
      </rPr>
      <t xml:space="preserve">GRAND SLAM </t>
    </r>
    <r>
      <rPr>
        <sz val="11"/>
        <color theme="1"/>
        <rFont val="Arial Narrow"/>
        <family val="2"/>
        <charset val="204"/>
      </rPr>
      <t>высшей категории</t>
    </r>
  </si>
  <si>
    <r>
      <t xml:space="preserve">Турнир </t>
    </r>
    <r>
      <rPr>
        <b/>
        <sz val="11"/>
        <color theme="1"/>
        <rFont val="Arial Narrow"/>
        <family val="2"/>
        <charset val="204"/>
      </rPr>
      <t xml:space="preserve">TOUR </t>
    </r>
    <r>
      <rPr>
        <sz val="11"/>
        <color theme="1"/>
        <rFont val="Arial Narrow"/>
        <family val="2"/>
        <charset val="204"/>
      </rPr>
      <t>второй категории</t>
    </r>
  </si>
  <si>
    <r>
      <t xml:space="preserve">Турнир </t>
    </r>
    <r>
      <rPr>
        <b/>
        <sz val="11"/>
        <color theme="1"/>
        <rFont val="Arial Narrow"/>
        <family val="2"/>
        <charset val="204"/>
      </rPr>
      <t>FUTERS</t>
    </r>
    <r>
      <rPr>
        <sz val="11"/>
        <color theme="1"/>
        <rFont val="Arial Narrow"/>
        <family val="2"/>
        <charset val="204"/>
      </rPr>
      <t xml:space="preserve"> третьей категории</t>
    </r>
  </si>
  <si>
    <t>TOUR</t>
  </si>
  <si>
    <t>Котлова Инна</t>
  </si>
  <si>
    <t>Попова Кристина</t>
  </si>
  <si>
    <t>Джакупова Сауле</t>
  </si>
  <si>
    <t>Турнир "Снежная Королева 2018" 02 декабря 2018 года, ЦСКА, г.Алматы (хард)</t>
  </si>
  <si>
    <t>Турнир "Astana Spring Open 2019" 08 марта 2019 года, г.Астана, НТЦ (хард)</t>
  </si>
  <si>
    <t>Женская Премьер-лига "Зима 2019" с 28 января по 17 марта 2019 года, г.Алматы (хард)</t>
  </si>
  <si>
    <t>Ковалева Татьяна</t>
  </si>
  <si>
    <t>Захарова Татьяна</t>
  </si>
  <si>
    <t>Бегишева Эльвира</t>
  </si>
  <si>
    <t>Бодрова Евгения</t>
  </si>
  <si>
    <t>Рапикова Асемгуль</t>
  </si>
  <si>
    <t>Савельева Ирина</t>
  </si>
  <si>
    <t>Маусымбекова Малика</t>
  </si>
  <si>
    <t>Уразбекова Раушан</t>
  </si>
  <si>
    <t>Абильмажинова Асия</t>
  </si>
  <si>
    <t>Айтбаева Назым</t>
  </si>
  <si>
    <t>Sheryl Riise</t>
  </si>
  <si>
    <t>GRAND SLAM</t>
  </si>
  <si>
    <t>FUTURES(-)</t>
  </si>
  <si>
    <t>Сиитова Лейли</t>
  </si>
  <si>
    <t>Мурзагалиева Мадина</t>
  </si>
  <si>
    <t>Абышева Анель</t>
  </si>
  <si>
    <t>Белогорцева Ольга</t>
  </si>
  <si>
    <t>Пономаренко Дарья</t>
  </si>
  <si>
    <t>Абенова Айгуль</t>
  </si>
  <si>
    <r>
      <rPr>
        <b/>
        <sz val="11"/>
        <color theme="1"/>
        <rFont val="Arial Narrow"/>
        <family val="2"/>
        <charset val="204"/>
      </rPr>
      <t xml:space="preserve">FUTURES (-) </t>
    </r>
    <r>
      <rPr>
        <sz val="11"/>
        <color theme="1"/>
        <rFont val="Arial Narrow"/>
        <family val="2"/>
        <charset val="204"/>
      </rPr>
      <t>Турнир четвертой категории</t>
    </r>
  </si>
  <si>
    <t xml:space="preserve">Турнир "Золотой Грунт 2019" 26 июня 2019 года, г.Алматы, ЦСКА (грунт) </t>
  </si>
  <si>
    <t>Аширбекова Диана</t>
  </si>
  <si>
    <t>Байжанова Малика</t>
  </si>
  <si>
    <t xml:space="preserve">Турнир "Жара 2019" 13 июля 2019 года, г.Алматы, ЦСКА (грунт) </t>
  </si>
  <si>
    <t>Данько Ирина</t>
  </si>
  <si>
    <t>Женская Премьер-лига сезон Лето 2019, май-июль 2019 года, г.Алматы (грунт)</t>
  </si>
  <si>
    <t>Лактионова Светлана</t>
  </si>
  <si>
    <t>Шевелева Вера</t>
  </si>
  <si>
    <t>Краснобородкина Анна</t>
  </si>
  <si>
    <t>Арутюнова Марина</t>
  </si>
  <si>
    <t>Мазур Яна</t>
  </si>
  <si>
    <t>Женский одиночный турнир памяти А.К. Марки, 07-08 сентября 2019 года, Академия Максат, г.Алматы (грунт)</t>
  </si>
  <si>
    <t>Дунаева Полина</t>
  </si>
  <si>
    <t>Мальбекова Дарья</t>
  </si>
  <si>
    <t>игроков-любительниц тенниса на 14 октября 2019 года</t>
  </si>
  <si>
    <t xml:space="preserve">Турнир "Мисс Осень-2019" 13 октября 2019 года, г.Алматы, ЦСКА (грунт) </t>
  </si>
  <si>
    <t>исключен из расчета</t>
  </si>
  <si>
    <r>
      <rPr>
        <b/>
        <sz val="10"/>
        <color theme="0" tint="-0.34998626667073579"/>
        <rFont val="Arial"/>
        <family val="2"/>
        <charset val="204"/>
      </rPr>
      <t>MASTERS</t>
    </r>
    <r>
      <rPr>
        <sz val="10"/>
        <color theme="0" tint="-0.34998626667073579"/>
        <rFont val="Arial"/>
        <family val="2"/>
        <charset val="204"/>
      </rPr>
      <t xml:space="preserve"> 
(первая категория)</t>
    </r>
  </si>
  <si>
    <t>Тайбекова Айсулу</t>
  </si>
  <si>
    <t>Баймаханова Самал</t>
  </si>
  <si>
    <t>Жакселекова Айгерим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</si>
</sst>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\(\+#\);\(\–#\);\(#,##0\)"/>
    <numFmt numFmtId="166" formatCode="\+#,###;\–#,###;#0"/>
    <numFmt numFmtId="167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9"/>
      <color theme="1" tint="0.49998474074526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34998626667073579"/>
      <name val="Arial"/>
      <family val="2"/>
      <charset val="204"/>
    </font>
    <font>
      <sz val="8"/>
      <name val="Arial Narrow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8"/>
      <color theme="0" tint="-0.34998626667073579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shrinkToFit="1"/>
    </xf>
    <xf numFmtId="164" fontId="10" fillId="10" borderId="1" xfId="0" applyNumberFormat="1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 shrinkToFit="1"/>
    </xf>
    <xf numFmtId="0" fontId="0" fillId="10" borderId="3" xfId="0" applyFill="1" applyBorder="1" applyAlignment="1">
      <alignment vertical="center"/>
    </xf>
    <xf numFmtId="164" fontId="10" fillId="10" borderId="4" xfId="0" applyNumberFormat="1" applyFont="1" applyFill="1" applyBorder="1" applyAlignment="1">
      <alignment horizontal="center" vertical="center"/>
    </xf>
    <xf numFmtId="164" fontId="10" fillId="10" borderId="3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1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1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shrinkToFit="1"/>
    </xf>
    <xf numFmtId="0" fontId="11" fillId="14" borderId="1" xfId="0" applyFont="1" applyFill="1" applyBorder="1" applyAlignment="1">
      <alignment horizontal="center" vertical="center" shrinkToFit="1"/>
    </xf>
    <xf numFmtId="0" fontId="11" fillId="13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166" fontId="17" fillId="15" borderId="1" xfId="0" applyNumberFormat="1" applyFont="1" applyFill="1" applyBorder="1" applyAlignment="1">
      <alignment horizontal="center" vertical="center" shrinkToFit="1"/>
    </xf>
    <xf numFmtId="165" fontId="14" fillId="2" borderId="14" xfId="0" applyNumberFormat="1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67" fontId="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1" fillId="18" borderId="5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9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  <color rgb="FF66CCFF"/>
      <color rgb="FFFFFF6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Q119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9" sqref="I9"/>
    </sheetView>
  </sheetViews>
  <sheetFormatPr defaultColWidth="9.109375" defaultRowHeight="13.8" x14ac:dyDescent="0.3"/>
  <cols>
    <col min="1" max="1" width="3" style="1" customWidth="1"/>
    <col min="2" max="2" width="8.6640625" style="2" customWidth="1"/>
    <col min="3" max="3" width="25" style="1" customWidth="1"/>
    <col min="4" max="4" width="7.44140625" style="1" customWidth="1"/>
    <col min="5" max="5" width="6.109375" style="1" customWidth="1"/>
    <col min="6" max="6" width="10.44140625" style="1" customWidth="1"/>
    <col min="7" max="8" width="8.44140625" style="1" customWidth="1"/>
    <col min="9" max="9" width="7.44140625" style="1" customWidth="1"/>
    <col min="10" max="10" width="12.6640625" style="1" customWidth="1"/>
    <col min="11" max="11" width="7.44140625" style="1" customWidth="1"/>
    <col min="12" max="12" width="12.6640625" style="1" customWidth="1"/>
    <col min="13" max="13" width="7.44140625" style="1" customWidth="1"/>
    <col min="14" max="14" width="12.6640625" style="1" customWidth="1"/>
    <col min="15" max="15" width="6.6640625" style="1" customWidth="1"/>
    <col min="16" max="16" width="10.6640625" style="1" customWidth="1"/>
    <col min="17" max="17" width="7.44140625" style="1" customWidth="1"/>
    <col min="18" max="18" width="12.6640625" style="1" customWidth="1"/>
    <col min="19" max="19" width="7.44140625" style="1" customWidth="1"/>
    <col min="20" max="20" width="12.6640625" style="1" customWidth="1"/>
    <col min="21" max="21" width="7.44140625" style="1" customWidth="1"/>
    <col min="22" max="22" width="12.6640625" style="1" customWidth="1"/>
    <col min="23" max="23" width="6.6640625" style="1" customWidth="1"/>
    <col min="24" max="24" width="10.6640625" style="1" customWidth="1"/>
    <col min="25" max="25" width="7.44140625" style="1" customWidth="1"/>
    <col min="26" max="26" width="12.6640625" style="1" customWidth="1"/>
    <col min="27" max="27" width="7.44140625" style="1" customWidth="1"/>
    <col min="28" max="28" width="12.6640625" style="1" customWidth="1"/>
    <col min="29" max="29" width="6.6640625" style="1" customWidth="1"/>
    <col min="30" max="30" width="10.6640625" style="1" customWidth="1"/>
    <col min="31" max="31" width="6.6640625" style="1" customWidth="1"/>
    <col min="32" max="32" width="10.6640625" style="1" customWidth="1"/>
    <col min="33" max="33" width="7.44140625" style="1" customWidth="1"/>
    <col min="34" max="34" width="12.6640625" style="1" customWidth="1"/>
    <col min="35" max="35" width="7.44140625" style="1" customWidth="1"/>
    <col min="36" max="36" width="12.6640625" style="1" customWidth="1"/>
    <col min="37" max="37" width="7.44140625" style="1" customWidth="1"/>
    <col min="38" max="38" width="12.6640625" style="1" customWidth="1"/>
    <col min="39" max="39" width="7.44140625" style="1" customWidth="1"/>
    <col min="40" max="40" width="12.6640625" style="1" customWidth="1"/>
    <col min="41" max="41" width="11.5546875" style="1" customWidth="1"/>
    <col min="42" max="42" width="11" style="1" customWidth="1"/>
    <col min="43" max="43" width="11.109375" style="1" customWidth="1"/>
    <col min="44" max="16384" width="9.109375" style="1"/>
  </cols>
  <sheetData>
    <row r="2" spans="2:43" ht="21" x14ac:dyDescent="0.3">
      <c r="B2" s="97" t="s">
        <v>27</v>
      </c>
      <c r="C2" s="98"/>
      <c r="D2" s="98"/>
      <c r="E2" s="98"/>
      <c r="F2" s="98"/>
      <c r="G2" s="98"/>
      <c r="H2" s="9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2:43" ht="18" x14ac:dyDescent="0.3">
      <c r="B3" s="99" t="s">
        <v>161</v>
      </c>
      <c r="C3" s="98"/>
      <c r="D3" s="98"/>
      <c r="E3" s="98"/>
      <c r="F3" s="98"/>
      <c r="G3" s="98"/>
      <c r="H3" s="9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3" ht="21" customHeight="1" x14ac:dyDescent="0.3">
      <c r="B4" s="100" t="s">
        <v>70</v>
      </c>
      <c r="C4" s="98"/>
      <c r="D4" s="98"/>
      <c r="E4" s="98"/>
      <c r="F4" s="98"/>
      <c r="G4" s="98"/>
      <c r="H4" s="98"/>
      <c r="I4" s="83"/>
      <c r="J4" s="83"/>
      <c r="K4" s="82"/>
      <c r="L4" s="82"/>
      <c r="M4" s="81"/>
      <c r="N4" s="81"/>
      <c r="O4" s="81"/>
      <c r="P4" s="81"/>
      <c r="Q4" s="80"/>
      <c r="R4" s="80"/>
      <c r="S4" s="80"/>
      <c r="T4" s="80"/>
      <c r="U4" s="78"/>
      <c r="V4" s="78"/>
      <c r="W4" s="79"/>
      <c r="X4" s="79"/>
      <c r="Y4" s="78"/>
      <c r="Z4" s="78"/>
      <c r="AA4" s="77"/>
      <c r="AB4" s="77"/>
      <c r="AC4" s="76"/>
      <c r="AD4" s="76"/>
      <c r="AE4" s="76"/>
      <c r="AF4" s="76"/>
      <c r="AG4" s="75"/>
      <c r="AH4" s="75"/>
      <c r="AI4" s="73"/>
      <c r="AJ4" s="73"/>
      <c r="AK4" s="72"/>
      <c r="AL4" s="72"/>
      <c r="AM4" s="71"/>
      <c r="AN4" s="71"/>
    </row>
    <row r="5" spans="2:43" s="62" customFormat="1" ht="15" customHeight="1" x14ac:dyDescent="0.3">
      <c r="B5" s="60"/>
      <c r="C5" s="61"/>
      <c r="D5" s="61"/>
      <c r="E5" s="61"/>
      <c r="F5" s="61"/>
      <c r="G5" s="61"/>
      <c r="H5" s="61"/>
      <c r="I5" s="88">
        <f>K5+1</f>
        <v>12</v>
      </c>
      <c r="J5" s="88"/>
      <c r="K5" s="88">
        <f>M5+1</f>
        <v>11</v>
      </c>
      <c r="L5" s="88"/>
      <c r="M5" s="88">
        <f>Q5+1</f>
        <v>10</v>
      </c>
      <c r="N5" s="88"/>
      <c r="O5" s="101"/>
      <c r="P5" s="101"/>
      <c r="Q5" s="88">
        <f>S5+1</f>
        <v>9</v>
      </c>
      <c r="R5" s="88"/>
      <c r="S5" s="88">
        <f>U5+1</f>
        <v>8</v>
      </c>
      <c r="T5" s="88"/>
      <c r="U5" s="88">
        <f>Y5+1</f>
        <v>7</v>
      </c>
      <c r="V5" s="88"/>
      <c r="W5" s="101"/>
      <c r="X5" s="101"/>
      <c r="Y5" s="88">
        <f>AA5+1</f>
        <v>6</v>
      </c>
      <c r="Z5" s="88"/>
      <c r="AA5" s="88">
        <f>AC5+1</f>
        <v>5</v>
      </c>
      <c r="AB5" s="88"/>
      <c r="AC5" s="109">
        <f t="shared" ref="AC5" si="0">AG5+1</f>
        <v>4</v>
      </c>
      <c r="AD5" s="109"/>
      <c r="AE5" s="110"/>
      <c r="AF5" s="110"/>
      <c r="AG5" s="88">
        <f>AI5+1</f>
        <v>3</v>
      </c>
      <c r="AH5" s="88"/>
      <c r="AI5" s="88">
        <f>AK5+1</f>
        <v>2</v>
      </c>
      <c r="AJ5" s="88"/>
      <c r="AK5" s="88">
        <v>1</v>
      </c>
      <c r="AL5" s="88"/>
      <c r="AM5" s="105" t="s">
        <v>163</v>
      </c>
      <c r="AN5" s="105"/>
    </row>
    <row r="6" spans="2:43" ht="76.5" customHeight="1" x14ac:dyDescent="0.3">
      <c r="B6" s="111" t="s">
        <v>0</v>
      </c>
      <c r="C6" s="111" t="s">
        <v>22</v>
      </c>
      <c r="D6" s="117" t="s">
        <v>25</v>
      </c>
      <c r="E6" s="118"/>
      <c r="F6" s="114" t="s">
        <v>26</v>
      </c>
      <c r="G6" s="114" t="s">
        <v>6</v>
      </c>
      <c r="H6" s="114" t="s">
        <v>42</v>
      </c>
      <c r="I6" s="93" t="s">
        <v>162</v>
      </c>
      <c r="J6" s="87"/>
      <c r="K6" s="84" t="s">
        <v>158</v>
      </c>
      <c r="L6" s="85"/>
      <c r="M6" s="93" t="s">
        <v>152</v>
      </c>
      <c r="N6" s="94"/>
      <c r="O6" s="107"/>
      <c r="P6" s="108"/>
      <c r="Q6" s="84" t="s">
        <v>150</v>
      </c>
      <c r="R6" s="85"/>
      <c r="S6" s="93" t="s">
        <v>147</v>
      </c>
      <c r="T6" s="87"/>
      <c r="U6" s="84" t="s">
        <v>126</v>
      </c>
      <c r="V6" s="106"/>
      <c r="W6" s="107"/>
      <c r="X6" s="108"/>
      <c r="Y6" s="93" t="s">
        <v>125</v>
      </c>
      <c r="Z6" s="87"/>
      <c r="AA6" s="84" t="s">
        <v>124</v>
      </c>
      <c r="AB6" s="85"/>
      <c r="AC6" s="93" t="s">
        <v>102</v>
      </c>
      <c r="AD6" s="94"/>
      <c r="AE6" s="95"/>
      <c r="AF6" s="96"/>
      <c r="AG6" s="84" t="s">
        <v>93</v>
      </c>
      <c r="AH6" s="85"/>
      <c r="AI6" s="93" t="s">
        <v>89</v>
      </c>
      <c r="AJ6" s="87"/>
      <c r="AK6" s="84" t="s">
        <v>81</v>
      </c>
      <c r="AL6" s="106"/>
      <c r="AM6" s="91" t="s">
        <v>79</v>
      </c>
      <c r="AN6" s="92"/>
      <c r="AO6" s="102" t="s">
        <v>5</v>
      </c>
      <c r="AP6" s="102" t="s">
        <v>23</v>
      </c>
      <c r="AQ6" s="102" t="s">
        <v>24</v>
      </c>
    </row>
    <row r="7" spans="2:43" ht="25.5" customHeight="1" x14ac:dyDescent="0.3">
      <c r="B7" s="112"/>
      <c r="C7" s="112"/>
      <c r="D7" s="119"/>
      <c r="E7" s="120"/>
      <c r="F7" s="115"/>
      <c r="G7" s="115"/>
      <c r="H7" s="115"/>
      <c r="I7" s="86" t="s">
        <v>115</v>
      </c>
      <c r="J7" s="87"/>
      <c r="K7" s="84" t="s">
        <v>78</v>
      </c>
      <c r="L7" s="85"/>
      <c r="M7" s="93" t="s">
        <v>77</v>
      </c>
      <c r="N7" s="87"/>
      <c r="O7" s="86" t="s">
        <v>139</v>
      </c>
      <c r="P7" s="87"/>
      <c r="Q7" s="89" t="s">
        <v>115</v>
      </c>
      <c r="R7" s="85"/>
      <c r="S7" s="86" t="s">
        <v>115</v>
      </c>
      <c r="T7" s="87"/>
      <c r="U7" s="89" t="s">
        <v>138</v>
      </c>
      <c r="V7" s="90"/>
      <c r="W7" s="89" t="s">
        <v>139</v>
      </c>
      <c r="X7" s="85"/>
      <c r="Y7" s="86" t="s">
        <v>120</v>
      </c>
      <c r="Z7" s="87"/>
      <c r="AA7" s="89" t="s">
        <v>120</v>
      </c>
      <c r="AB7" s="85"/>
      <c r="AC7" s="86" t="s">
        <v>115</v>
      </c>
      <c r="AD7" s="87"/>
      <c r="AE7" s="86" t="s">
        <v>139</v>
      </c>
      <c r="AF7" s="87"/>
      <c r="AG7" s="89" t="s">
        <v>138</v>
      </c>
      <c r="AH7" s="90"/>
      <c r="AI7" s="93" t="s">
        <v>78</v>
      </c>
      <c r="AJ7" s="87"/>
      <c r="AK7" s="84" t="s">
        <v>78</v>
      </c>
      <c r="AL7" s="85"/>
      <c r="AM7" s="91" t="s">
        <v>164</v>
      </c>
      <c r="AN7" s="92"/>
      <c r="AO7" s="103"/>
      <c r="AP7" s="103"/>
      <c r="AQ7" s="103"/>
    </row>
    <row r="8" spans="2:43" ht="14.25" customHeight="1" x14ac:dyDescent="0.3">
      <c r="B8" s="113"/>
      <c r="C8" s="113"/>
      <c r="D8" s="121"/>
      <c r="E8" s="122"/>
      <c r="F8" s="116"/>
      <c r="G8" s="116"/>
      <c r="H8" s="116"/>
      <c r="I8" s="56" t="s">
        <v>1</v>
      </c>
      <c r="J8" s="56" t="s">
        <v>2</v>
      </c>
      <c r="K8" s="56" t="s">
        <v>1</v>
      </c>
      <c r="L8" s="56" t="s">
        <v>2</v>
      </c>
      <c r="M8" s="56" t="s">
        <v>1</v>
      </c>
      <c r="N8" s="56" t="s">
        <v>2</v>
      </c>
      <c r="O8" s="56" t="s">
        <v>1</v>
      </c>
      <c r="P8" s="56" t="s">
        <v>2</v>
      </c>
      <c r="Q8" s="56" t="s">
        <v>1</v>
      </c>
      <c r="R8" s="56" t="s">
        <v>2</v>
      </c>
      <c r="S8" s="56" t="s">
        <v>1</v>
      </c>
      <c r="T8" s="56" t="s">
        <v>2</v>
      </c>
      <c r="U8" s="56" t="s">
        <v>1</v>
      </c>
      <c r="V8" s="56" t="s">
        <v>2</v>
      </c>
      <c r="W8" s="56" t="s">
        <v>1</v>
      </c>
      <c r="X8" s="56" t="s">
        <v>2</v>
      </c>
      <c r="Y8" s="56" t="s">
        <v>1</v>
      </c>
      <c r="Z8" s="56" t="s">
        <v>2</v>
      </c>
      <c r="AA8" s="56" t="s">
        <v>1</v>
      </c>
      <c r="AB8" s="56" t="s">
        <v>2</v>
      </c>
      <c r="AC8" s="56" t="s">
        <v>1</v>
      </c>
      <c r="AD8" s="56" t="s">
        <v>2</v>
      </c>
      <c r="AE8" s="56" t="s">
        <v>1</v>
      </c>
      <c r="AF8" s="56" t="s">
        <v>2</v>
      </c>
      <c r="AG8" s="56" t="s">
        <v>1</v>
      </c>
      <c r="AH8" s="56" t="s">
        <v>2</v>
      </c>
      <c r="AI8" s="56" t="s">
        <v>1</v>
      </c>
      <c r="AJ8" s="56" t="s">
        <v>2</v>
      </c>
      <c r="AK8" s="56" t="s">
        <v>1</v>
      </c>
      <c r="AL8" s="56" t="s">
        <v>2</v>
      </c>
      <c r="AM8" s="69" t="s">
        <v>1</v>
      </c>
      <c r="AN8" s="69" t="s">
        <v>2</v>
      </c>
      <c r="AO8" s="104"/>
      <c r="AP8" s="104"/>
      <c r="AQ8" s="104"/>
    </row>
    <row r="9" spans="2:43" s="3" customFormat="1" ht="15.9" customHeight="1" x14ac:dyDescent="0.3">
      <c r="B9" s="49">
        <v>1</v>
      </c>
      <c r="C9" s="10" t="s">
        <v>31</v>
      </c>
      <c r="D9" s="48">
        <f>J9+L9+N9+P9+R9+T9+V9+X9+Z9+AB9+AD9+AF9+AH9+AJ9+AL9</f>
        <v>3620</v>
      </c>
      <c r="E9" s="51">
        <f>D9-AP9</f>
        <v>450</v>
      </c>
      <c r="F9" s="50">
        <f>IF(AQ9=0," ",AQ9-B9)</f>
        <v>1</v>
      </c>
      <c r="G9" s="7">
        <f>IF(I9=0,0,1)+IF(K9=0,0,1)+IF(M9=0,0,1)+IF(O9=0,0,1)+IF(Q9=0,0,1)+IF(S9=0,0,1)+IF(U9=0,0,1)+IF(W9=0,0,1)++IF(Y9=0,0,1)+IF(AA9=0,0,1)+IF(AC9=0,0,1)+IF(AE9=0,0,1)+IF(AG9=0,0,1)+IF(AI9=0,0,1)+IF(AK9=0,0,1)</f>
        <v>9</v>
      </c>
      <c r="H9" s="63">
        <f>IF(D9=0, "", D9/G9)</f>
        <v>402.22222222222223</v>
      </c>
      <c r="I9" s="59">
        <v>1</v>
      </c>
      <c r="J9" s="59">
        <f>VLOOKUP(I9,'Начисление очков NEW'!$G$4:$H$68,2,FALSE)</f>
        <v>600</v>
      </c>
      <c r="K9" s="8">
        <v>3</v>
      </c>
      <c r="L9" s="8">
        <f>VLOOKUP(K9,'Начисление очков NEW'!$G$4:$H$68,2,FALSE)</f>
        <v>250</v>
      </c>
      <c r="M9" s="59">
        <v>1</v>
      </c>
      <c r="N9" s="59">
        <f>VLOOKUP(M9,'Начисление очков NEW'!$B$4:$C$68,2,FALSE)</f>
        <v>1000</v>
      </c>
      <c r="O9" s="59"/>
      <c r="P9" s="59">
        <f>VLOOKUP(O9,'Начисление очков NEW'!$V$4:$W$68,2,FALSE)</f>
        <v>0</v>
      </c>
      <c r="Q9" s="8"/>
      <c r="R9" s="8">
        <f>VLOOKUP(Q9,'Начисление очков NEW'!$G$4:$H$68,2,FALSE)</f>
        <v>0</v>
      </c>
      <c r="S9" s="59"/>
      <c r="T9" s="59">
        <f>VLOOKUP(S9,'Начисление очков NEW'!$G$4:$H$68,2,FALSE)</f>
        <v>0</v>
      </c>
      <c r="U9" s="8">
        <v>5</v>
      </c>
      <c r="V9" s="8">
        <f>VLOOKUP(U9,'Начисление очков NEW'!$B$4:$C$68,2,FALSE)</f>
        <v>250</v>
      </c>
      <c r="W9" s="8"/>
      <c r="X9" s="8">
        <f>VLOOKUP(W9,'Начисление очков NEW'!$V$4:$W$68,2,FALSE)</f>
        <v>0</v>
      </c>
      <c r="Y9" s="59"/>
      <c r="Z9" s="59">
        <f>VLOOKUP(Y9,'Начисление очков NEW'!$L$4:$M$68,2,FALSE)</f>
        <v>0</v>
      </c>
      <c r="AA9" s="8">
        <v>4</v>
      </c>
      <c r="AB9" s="8">
        <f>VLOOKUP(AA9,'Начисление очков NEW'!$L$4:$M$68,2,FALSE)</f>
        <v>130</v>
      </c>
      <c r="AC9" s="59">
        <v>2</v>
      </c>
      <c r="AD9" s="59">
        <f>VLOOKUP(AC9,'Начисление очков NEW'!$G$4:$H$68,2,FALSE)</f>
        <v>360</v>
      </c>
      <c r="AE9" s="59"/>
      <c r="AF9" s="59">
        <f>VLOOKUP(AE9,'Начисление очков NEW'!$V$4:$W$68,2,FALSE)</f>
        <v>0</v>
      </c>
      <c r="AG9" s="8">
        <v>3</v>
      </c>
      <c r="AH9" s="8">
        <f>VLOOKUP(AG9,'Начисление очков NEW'!$B$4:$C$68,2,FALSE)</f>
        <v>420</v>
      </c>
      <c r="AI9" s="59">
        <v>2</v>
      </c>
      <c r="AJ9" s="59">
        <f>VLOOKUP(AI9,'Начисление очков NEW'!$G$4:$H$68,2,FALSE)</f>
        <v>360</v>
      </c>
      <c r="AK9" s="8">
        <v>3</v>
      </c>
      <c r="AL9" s="8">
        <f>VLOOKUP(AK9,'Начисление очков NEW'!$G$4:$H$68,2,FALSE)</f>
        <v>250</v>
      </c>
      <c r="AM9" s="70">
        <v>5</v>
      </c>
      <c r="AN9" s="70">
        <f>VLOOKUP(AM9,'Начисление очков NEW'!$G$4:$H$68,2,FALSE)</f>
        <v>150</v>
      </c>
      <c r="AO9" s="74">
        <f>J9+L9+N9+P9+R9+T9+V9+X9+Z9+AB9+AD9+AF9+AH9+AJ9+AL9-I9-K9-M9-O9-Q9-S9-U9-W9-Y9-AA9-AC9-AE9-AG9-AI9-AK9</f>
        <v>3596</v>
      </c>
      <c r="AP9" s="74">
        <v>3170</v>
      </c>
      <c r="AQ9" s="74">
        <v>2</v>
      </c>
    </row>
    <row r="10" spans="2:43" s="3" customFormat="1" ht="15.9" customHeight="1" x14ac:dyDescent="0.3">
      <c r="B10" s="49">
        <f t="shared" ref="B10:B71" si="1">B9+1</f>
        <v>2</v>
      </c>
      <c r="C10" s="10" t="s">
        <v>37</v>
      </c>
      <c r="D10" s="48">
        <f>J10+L10+N10+P10+R10+T10+V10+X10+Z10+AB10+AD10+AF10+AH10+AJ10+AL10</f>
        <v>3540</v>
      </c>
      <c r="E10" s="51">
        <f>D10-AP10</f>
        <v>230</v>
      </c>
      <c r="F10" s="50">
        <f>IF(AQ10=0," ",AQ10-B10)</f>
        <v>-1</v>
      </c>
      <c r="G10" s="7">
        <f>IF(I10=0,0,1)+IF(K10=0,0,1)+IF(M10=0,0,1)+IF(O10=0,0,1)+IF(Q10=0,0,1)+IF(S10=0,0,1)+IF(U10=0,0,1)+IF(W10=0,0,1)++IF(Y10=0,0,1)+IF(AA10=0,0,1)+IF(AC10=0,0,1)+IF(AE10=0,0,1)+IF(AG10=0,0,1)+IF(AI10=0,0,1)+IF(AK10=0,0,1)</f>
        <v>7</v>
      </c>
      <c r="H10" s="63">
        <f>IF(D10=0, "", D10/G10)</f>
        <v>505.71428571428572</v>
      </c>
      <c r="I10" s="59">
        <v>2</v>
      </c>
      <c r="J10" s="59">
        <f>VLOOKUP(I10,'Начисление очков NEW'!$G$4:$H$68,2,FALSE)</f>
        <v>360</v>
      </c>
      <c r="K10" s="8">
        <v>1</v>
      </c>
      <c r="L10" s="8">
        <f>VLOOKUP(K10,'Начисление очков NEW'!$G$4:$H$68,2,FALSE)</f>
        <v>600</v>
      </c>
      <c r="M10" s="59"/>
      <c r="N10" s="59">
        <f>VLOOKUP(M10,'Начисление очков NEW'!$B$4:$C$68,2,FALSE)</f>
        <v>0</v>
      </c>
      <c r="O10" s="59"/>
      <c r="P10" s="59">
        <f>VLOOKUP(O10,'Начисление очков NEW'!$V$4:$W$68,2,FALSE)</f>
        <v>0</v>
      </c>
      <c r="Q10" s="8"/>
      <c r="R10" s="8">
        <f>VLOOKUP(Q10,'Начисление очков NEW'!$G$4:$H$68,2,FALSE)</f>
        <v>0</v>
      </c>
      <c r="S10" s="59"/>
      <c r="T10" s="59">
        <f>VLOOKUP(S10,'Начисление очков NEW'!$G$4:$H$68,2,FALSE)</f>
        <v>0</v>
      </c>
      <c r="U10" s="8">
        <v>3</v>
      </c>
      <c r="V10" s="8">
        <f>VLOOKUP(U10,'Начисление очков NEW'!$B$4:$C$68,2,FALSE)</f>
        <v>420</v>
      </c>
      <c r="W10" s="8"/>
      <c r="X10" s="8">
        <f>VLOOKUP(W10,'Начисление очков NEW'!$V$4:$W$68,2,FALSE)</f>
        <v>0</v>
      </c>
      <c r="Y10" s="59"/>
      <c r="Z10" s="59">
        <f>VLOOKUP(Y10,'Начисление очков NEW'!$L$4:$M$68,2,FALSE)</f>
        <v>0</v>
      </c>
      <c r="AA10" s="8">
        <v>1</v>
      </c>
      <c r="AB10" s="8">
        <f>VLOOKUP(AA10,'Начисление очков NEW'!$L$4:$M$68,2,FALSE)</f>
        <v>360</v>
      </c>
      <c r="AC10" s="59">
        <v>1</v>
      </c>
      <c r="AD10" s="59">
        <f>VLOOKUP(AC10,'Начисление очков NEW'!$G$4:$H$68,2,FALSE)</f>
        <v>600</v>
      </c>
      <c r="AE10" s="59"/>
      <c r="AF10" s="59">
        <f>VLOOKUP(AE10,'Начисление очков NEW'!$V$4:$W$68,2,FALSE)</f>
        <v>0</v>
      </c>
      <c r="AG10" s="8">
        <v>2</v>
      </c>
      <c r="AH10" s="8">
        <f>VLOOKUP(AG10,'Начисление очков NEW'!$B$4:$C$68,2,FALSE)</f>
        <v>600</v>
      </c>
      <c r="AI10" s="59">
        <v>1</v>
      </c>
      <c r="AJ10" s="59">
        <f>VLOOKUP(AI10,'Начисление очков NEW'!$G$4:$H$68,2,FALSE)</f>
        <v>600</v>
      </c>
      <c r="AK10" s="8"/>
      <c r="AL10" s="8">
        <f>VLOOKUP(AK10,'Начисление очков NEW'!$G$4:$H$68,2,FALSE)</f>
        <v>0</v>
      </c>
      <c r="AM10" s="70">
        <v>6</v>
      </c>
      <c r="AN10" s="70">
        <f>VLOOKUP(AM10,'Начисление очков NEW'!$G$4:$H$68,2,FALSE)</f>
        <v>130</v>
      </c>
      <c r="AO10" s="74">
        <f>J10+L10+N10+P10+R10+T10+V10+X10+Z10+AB10+AD10+AF10+AH10+AJ10+AL10-I10-K10-M10-O10-Q10-S10-U10-W10-Y10-AA10-AC10-AE10-AG10-AI10-AK10</f>
        <v>3529</v>
      </c>
      <c r="AP10" s="74">
        <v>3310</v>
      </c>
      <c r="AQ10" s="74">
        <v>1</v>
      </c>
    </row>
    <row r="11" spans="2:43" s="3" customFormat="1" ht="15.9" customHeight="1" x14ac:dyDescent="0.3">
      <c r="B11" s="49">
        <f t="shared" si="1"/>
        <v>3</v>
      </c>
      <c r="C11" s="10" t="s">
        <v>160</v>
      </c>
      <c r="D11" s="48">
        <f>J11+L11+N11+P11+R11+T11+V11+X11+Z11+AB11+AD11+AF11+AH11+AJ11+AL11</f>
        <v>2455</v>
      </c>
      <c r="E11" s="51">
        <f>D11-AP11</f>
        <v>-140</v>
      </c>
      <c r="F11" s="50">
        <f>IF(AQ11=0," ",AQ11-B11)</f>
        <v>0</v>
      </c>
      <c r="G11" s="7">
        <f>IF(I11=0,0,1)+IF(K11=0,0,1)+IF(M11=0,0,1)+IF(O11=0,0,1)+IF(Q11=0,0,1)+IF(S11=0,0,1)+IF(U11=0,0,1)+IF(W11=0,0,1)++IF(Y11=0,0,1)+IF(AA11=0,0,1)+IF(AC11=0,0,1)+IF(AE11=0,0,1)+IF(AG11=0,0,1)+IF(AI11=0,0,1)+IF(AK11=0,0,1)</f>
        <v>9</v>
      </c>
      <c r="H11" s="63">
        <f>IF(D11=0, "", D11/G11)</f>
        <v>272.77777777777777</v>
      </c>
      <c r="I11" s="59">
        <v>8</v>
      </c>
      <c r="J11" s="59">
        <f>VLOOKUP(I11,'Начисление очков NEW'!$G$4:$H$68,2,FALSE)</f>
        <v>110</v>
      </c>
      <c r="K11" s="8">
        <v>4</v>
      </c>
      <c r="L11" s="8">
        <f>VLOOKUP(K11,'Начисление очков NEW'!$G$4:$H$68,2,FALSE)</f>
        <v>215</v>
      </c>
      <c r="M11" s="59">
        <v>2</v>
      </c>
      <c r="N11" s="59">
        <f>VLOOKUP(M11,'Начисление очков NEW'!$B$4:$C$68,2,FALSE)</f>
        <v>600</v>
      </c>
      <c r="O11" s="59"/>
      <c r="P11" s="59">
        <f>VLOOKUP(O11,'Начисление очков NEW'!$V$4:$W$68,2,FALSE)</f>
        <v>0</v>
      </c>
      <c r="Q11" s="8"/>
      <c r="R11" s="8">
        <f>VLOOKUP(Q11,'Начисление очков NEW'!$G$4:$H$68,2,FALSE)</f>
        <v>0</v>
      </c>
      <c r="S11" s="59"/>
      <c r="T11" s="59">
        <f>VLOOKUP(S11,'Начисление очков NEW'!$G$4:$H$68,2,FALSE)</f>
        <v>0</v>
      </c>
      <c r="U11" s="8">
        <v>2</v>
      </c>
      <c r="V11" s="8">
        <f>VLOOKUP(U11,'Начисление очков NEW'!$B$4:$C$68,2,FALSE)</f>
        <v>600</v>
      </c>
      <c r="W11" s="8"/>
      <c r="X11" s="8">
        <f>VLOOKUP(W11,'Начисление очков NEW'!$V$4:$W$68,2,FALSE)</f>
        <v>0</v>
      </c>
      <c r="Y11" s="59"/>
      <c r="Z11" s="59">
        <f>VLOOKUP(Y11,'Начисление очков NEW'!$L$4:$M$68,2,FALSE)</f>
        <v>0</v>
      </c>
      <c r="AA11" s="8">
        <v>2</v>
      </c>
      <c r="AB11" s="8">
        <f>VLOOKUP(AA11,'Начисление очков NEW'!$L$4:$M$68,2,FALSE)</f>
        <v>215</v>
      </c>
      <c r="AC11" s="59">
        <v>3</v>
      </c>
      <c r="AD11" s="59">
        <f>VLOOKUP(AC11,'Начисление очков NEW'!$G$4:$H$68,2,FALSE)</f>
        <v>250</v>
      </c>
      <c r="AE11" s="59"/>
      <c r="AF11" s="59">
        <f>VLOOKUP(AE11,'Начисление очков NEW'!$V$4:$W$68,2,FALSE)</f>
        <v>0</v>
      </c>
      <c r="AG11" s="8">
        <v>5</v>
      </c>
      <c r="AH11" s="8">
        <f>VLOOKUP(AG11,'Начисление очков NEW'!$B$4:$C$68,2,FALSE)</f>
        <v>250</v>
      </c>
      <c r="AI11" s="59">
        <v>5</v>
      </c>
      <c r="AJ11" s="59">
        <f>VLOOKUP(AI11,'Начисление очков NEW'!$G$4:$H$68,2,FALSE)</f>
        <v>150</v>
      </c>
      <c r="AK11" s="8">
        <v>12</v>
      </c>
      <c r="AL11" s="8">
        <f>VLOOKUP(AK11,'Начисление очков NEW'!$G$4:$H$68,2,FALSE)</f>
        <v>65</v>
      </c>
      <c r="AM11" s="70">
        <v>3</v>
      </c>
      <c r="AN11" s="70">
        <f>VLOOKUP(AM11,'Начисление очков NEW'!$G$4:$H$68,2,FALSE)</f>
        <v>250</v>
      </c>
      <c r="AO11" s="74">
        <f>J11+L11+N11+P11+R11+T11+V11+X11+Z11+AB11+AD11+AF11+AH11+AJ11+AL11-I11-K11-M11-O11-Q11-S11-U11-W11-Y11-AA11-AC11-AE11-AG11-AI11-AK11</f>
        <v>2412</v>
      </c>
      <c r="AP11" s="74">
        <v>2595</v>
      </c>
      <c r="AQ11" s="74">
        <v>3</v>
      </c>
    </row>
    <row r="12" spans="2:43" s="3" customFormat="1" ht="15.9" customHeight="1" x14ac:dyDescent="0.3">
      <c r="B12" s="49">
        <f t="shared" si="1"/>
        <v>4</v>
      </c>
      <c r="C12" s="10" t="s">
        <v>94</v>
      </c>
      <c r="D12" s="48">
        <f>J12+L12+N12+P12+R12+T12+V12+X12+Z12+AB12+AD12+AF12+AH12+AJ12+AL12</f>
        <v>1850</v>
      </c>
      <c r="E12" s="51">
        <f>D12-AP12</f>
        <v>0</v>
      </c>
      <c r="F12" s="50">
        <f>IF(AQ12=0," ",AQ12-B12)</f>
        <v>0</v>
      </c>
      <c r="G12" s="7">
        <f>IF(I12=0,0,1)+IF(K12=0,0,1)+IF(M12=0,0,1)+IF(O12=0,0,1)+IF(Q12=0,0,1)+IF(S12=0,0,1)+IF(U12=0,0,1)+IF(W12=0,0,1)++IF(Y12=0,0,1)+IF(AA12=0,0,1)+IF(AC12=0,0,1)+IF(AE12=0,0,1)+IF(AG12=0,0,1)+IF(AI12=0,0,1)+IF(AK12=0,0,1)</f>
        <v>4</v>
      </c>
      <c r="H12" s="63">
        <f>IF(D12=0, "", D12/G12)</f>
        <v>462.5</v>
      </c>
      <c r="I12" s="59"/>
      <c r="J12" s="59">
        <f>VLOOKUP(I12,'Начисление очков NEW'!$G$4:$H$68,2,FALSE)</f>
        <v>0</v>
      </c>
      <c r="K12" s="8">
        <v>2</v>
      </c>
      <c r="L12" s="8">
        <f>VLOOKUP(K12,'Начисление очков NEW'!$G$4:$H$68,2,FALSE)</f>
        <v>360</v>
      </c>
      <c r="M12" s="59"/>
      <c r="N12" s="59">
        <f>VLOOKUP(M12,'Начисление очков NEW'!$B$4:$C$68,2,FALSE)</f>
        <v>0</v>
      </c>
      <c r="O12" s="59"/>
      <c r="P12" s="59">
        <f>VLOOKUP(O12,'Начисление очков NEW'!$V$4:$W$68,2,FALSE)</f>
        <v>0</v>
      </c>
      <c r="Q12" s="8"/>
      <c r="R12" s="8">
        <f>VLOOKUP(Q12,'Начисление очков NEW'!$G$4:$H$68,2,FALSE)</f>
        <v>0</v>
      </c>
      <c r="S12" s="59"/>
      <c r="T12" s="59">
        <f>VLOOKUP(S12,'Начисление очков NEW'!$G$4:$H$68,2,FALSE)</f>
        <v>0</v>
      </c>
      <c r="U12" s="8">
        <v>4</v>
      </c>
      <c r="V12" s="8">
        <f>VLOOKUP(U12,'Начисление очков NEW'!$B$4:$C$68,2,FALSE)</f>
        <v>360</v>
      </c>
      <c r="W12" s="8"/>
      <c r="X12" s="8">
        <f>VLOOKUP(W12,'Начисление очков NEW'!$V$4:$W$68,2,FALSE)</f>
        <v>0</v>
      </c>
      <c r="Y12" s="59"/>
      <c r="Z12" s="59">
        <f>VLOOKUP(Y12,'Начисление очков NEW'!$L$4:$M$68,2,FALSE)</f>
        <v>0</v>
      </c>
      <c r="AA12" s="8"/>
      <c r="AB12" s="8">
        <f>VLOOKUP(AA12,'Начисление очков NEW'!$L$4:$M$68,2,FALSE)</f>
        <v>0</v>
      </c>
      <c r="AC12" s="59">
        <v>6</v>
      </c>
      <c r="AD12" s="59">
        <f>VLOOKUP(AC12,'Начисление очков NEW'!$G$4:$H$68,2,FALSE)</f>
        <v>130</v>
      </c>
      <c r="AE12" s="59"/>
      <c r="AF12" s="59">
        <f>VLOOKUP(AE12,'Начисление очков NEW'!$V$4:$W$68,2,FALSE)</f>
        <v>0</v>
      </c>
      <c r="AG12" s="8">
        <v>1</v>
      </c>
      <c r="AH12" s="8">
        <f>VLOOKUP(AG12,'Начисление очков NEW'!$B$4:$C$68,2,FALSE)</f>
        <v>1000</v>
      </c>
      <c r="AI12" s="59"/>
      <c r="AJ12" s="59">
        <f>VLOOKUP(AI12,'Начисление очков NEW'!$G$4:$H$68,2,FALSE)</f>
        <v>0</v>
      </c>
      <c r="AK12" s="8"/>
      <c r="AL12" s="8">
        <f>VLOOKUP(AK12,'Начисление очков NEW'!$G$4:$H$68,2,FALSE)</f>
        <v>0</v>
      </c>
      <c r="AM12" s="70"/>
      <c r="AN12" s="70">
        <f>VLOOKUP(AM12,'Начисление очков NEW'!$G$4:$H$68,2,FALSE)</f>
        <v>0</v>
      </c>
      <c r="AO12" s="74">
        <f>J12+L12+N12+P12+R12+T12+V12+X12+Z12+AB12+AD12+AF12+AH12+AJ12+AL12-I12-K12-M12-O12-Q12-S12-U12-W12-Y12-AA12-AC12-AE12-AG12-AI12-AK12</f>
        <v>1837</v>
      </c>
      <c r="AP12" s="74">
        <v>1850</v>
      </c>
      <c r="AQ12" s="74">
        <v>4</v>
      </c>
    </row>
    <row r="13" spans="2:43" s="3" customFormat="1" ht="15.9" customHeight="1" x14ac:dyDescent="0.3">
      <c r="B13" s="49">
        <f t="shared" si="1"/>
        <v>5</v>
      </c>
      <c r="C13" s="10" t="s">
        <v>53</v>
      </c>
      <c r="D13" s="48">
        <f>J13+L13+N13+P13+R13+T13+V13+X13+Z13+AB13+AD13+AF13+AH13+AJ13+AL13</f>
        <v>1625</v>
      </c>
      <c r="E13" s="51">
        <f>D13-AP13</f>
        <v>150</v>
      </c>
      <c r="F13" s="50">
        <f>IF(AQ13=0," ",AQ13-B13)</f>
        <v>0</v>
      </c>
      <c r="G13" s="7">
        <f>IF(I13=0,0,1)+IF(K13=0,0,1)+IF(M13=0,0,1)+IF(O13=0,0,1)+IF(Q13=0,0,1)+IF(S13=0,0,1)+IF(U13=0,0,1)+IF(W13=0,0,1)++IF(Y13=0,0,1)+IF(AA13=0,0,1)+IF(AC13=0,0,1)+IF(AE13=0,0,1)+IF(AG13=0,0,1)+IF(AI13=0,0,1)+IF(AK13=0,0,1)</f>
        <v>9</v>
      </c>
      <c r="H13" s="63">
        <f>IF(D13=0, "", D13/G13)</f>
        <v>180.55555555555554</v>
      </c>
      <c r="I13" s="59">
        <v>4</v>
      </c>
      <c r="J13" s="59">
        <f>VLOOKUP(I13,'Начисление очков NEW'!$G$4:$H$68,2,FALSE)</f>
        <v>215</v>
      </c>
      <c r="K13" s="8">
        <v>9</v>
      </c>
      <c r="L13" s="8">
        <f>VLOOKUP(K13,'Начисление очков NEW'!$G$4:$H$68,2,FALSE)</f>
        <v>90</v>
      </c>
      <c r="M13" s="59">
        <v>4</v>
      </c>
      <c r="N13" s="59">
        <f>VLOOKUP(M13,'Начисление очков NEW'!$B$4:$C$68,2,FALSE)</f>
        <v>360</v>
      </c>
      <c r="O13" s="59"/>
      <c r="P13" s="59">
        <f>VLOOKUP(O13,'Начисление очков NEW'!$V$4:$W$68,2,FALSE)</f>
        <v>0</v>
      </c>
      <c r="Q13" s="8"/>
      <c r="R13" s="8">
        <f>VLOOKUP(Q13,'Начисление очков NEW'!$G$4:$H$68,2,FALSE)</f>
        <v>0</v>
      </c>
      <c r="S13" s="59"/>
      <c r="T13" s="59">
        <f>VLOOKUP(S13,'Начисление очков NEW'!$G$4:$H$68,2,FALSE)</f>
        <v>0</v>
      </c>
      <c r="U13" s="8">
        <v>6</v>
      </c>
      <c r="V13" s="8">
        <f>VLOOKUP(U13,'Начисление очков NEW'!$B$4:$C$68,2,FALSE)</f>
        <v>215</v>
      </c>
      <c r="W13" s="8"/>
      <c r="X13" s="8">
        <f>VLOOKUP(W13,'Начисление очков NEW'!$V$4:$W$68,2,FALSE)</f>
        <v>0</v>
      </c>
      <c r="Y13" s="59"/>
      <c r="Z13" s="59">
        <f>VLOOKUP(Y13,'Начисление очков NEW'!$L$4:$M$68,2,FALSE)</f>
        <v>0</v>
      </c>
      <c r="AA13" s="8">
        <v>5</v>
      </c>
      <c r="AB13" s="8">
        <f>VLOOKUP(AA13,'Начисление очков NEW'!$L$4:$M$68,2,FALSE)</f>
        <v>90</v>
      </c>
      <c r="AC13" s="59">
        <v>9</v>
      </c>
      <c r="AD13" s="59">
        <f>VLOOKUP(AC13,'Начисление очков NEW'!$G$4:$H$68,2,FALSE)</f>
        <v>90</v>
      </c>
      <c r="AE13" s="59"/>
      <c r="AF13" s="59">
        <f>VLOOKUP(AE13,'Начисление очков NEW'!$V$4:$W$68,2,FALSE)</f>
        <v>0</v>
      </c>
      <c r="AG13" s="8">
        <v>4</v>
      </c>
      <c r="AH13" s="8">
        <f>VLOOKUP(AG13,'Начисление очков NEW'!$B$4:$C$68,2,FALSE)</f>
        <v>360</v>
      </c>
      <c r="AI13" s="59">
        <v>6</v>
      </c>
      <c r="AJ13" s="59">
        <f>VLOOKUP(AI13,'Начисление очков NEW'!$G$4:$H$68,2,FALSE)</f>
        <v>130</v>
      </c>
      <c r="AK13" s="8">
        <v>10</v>
      </c>
      <c r="AL13" s="8">
        <f>VLOOKUP(AK13,'Начисление очков NEW'!$G$4:$H$68,2,FALSE)</f>
        <v>75</v>
      </c>
      <c r="AM13" s="70">
        <v>12</v>
      </c>
      <c r="AN13" s="70">
        <f>VLOOKUP(AM13,'Начисление очков NEW'!$G$4:$H$68,2,FALSE)</f>
        <v>65</v>
      </c>
      <c r="AO13" s="74">
        <f>J13+L13+N13+P13+R13+T13+V13+X13+Z13+AB13+AD13+AF13+AH13+AJ13+AL13-I13-K13-M13-O13-Q13-S13-U13-W13-Y13-AA13-AC13-AE13-AG13-AI13-AK13</f>
        <v>1568</v>
      </c>
      <c r="AP13" s="74">
        <v>1475</v>
      </c>
      <c r="AQ13" s="74">
        <v>5</v>
      </c>
    </row>
    <row r="14" spans="2:43" s="3" customFormat="1" ht="15.9" customHeight="1" x14ac:dyDescent="0.3">
      <c r="B14" s="49">
        <f t="shared" si="1"/>
        <v>6</v>
      </c>
      <c r="C14" s="10" t="s">
        <v>39</v>
      </c>
      <c r="D14" s="48">
        <f>J14+L14+N14+P14+R14+T14+V14+X14+Z14+AB14+AD14+AF14+AH14+AJ14+AL14</f>
        <v>1408</v>
      </c>
      <c r="E14" s="51">
        <f>D14-AP14</f>
        <v>55</v>
      </c>
      <c r="F14" s="50">
        <f>IF(AQ14=0," ",AQ14-B14)</f>
        <v>0</v>
      </c>
      <c r="G14" s="7">
        <f>IF(I14=0,0,1)+IF(K14=0,0,1)+IF(M14=0,0,1)+IF(O14=0,0,1)+IF(Q14=0,0,1)+IF(S14=0,0,1)+IF(U14=0,0,1)+IF(W14=0,0,1)++IF(Y14=0,0,1)+IF(AA14=0,0,1)+IF(AC14=0,0,1)+IF(AE14=0,0,1)+IF(AG14=0,0,1)+IF(AI14=0,0,1)+IF(AK14=0,0,1)</f>
        <v>8</v>
      </c>
      <c r="H14" s="63">
        <f>IF(D14=0, "", D14/G14)</f>
        <v>176</v>
      </c>
      <c r="I14" s="59">
        <v>8</v>
      </c>
      <c r="J14" s="59">
        <f>VLOOKUP(I14,'Начисление очков NEW'!$G$4:$H$68,2,FALSE)</f>
        <v>110</v>
      </c>
      <c r="K14" s="8">
        <v>12</v>
      </c>
      <c r="L14" s="8">
        <f>VLOOKUP(K14,'Начисление очков NEW'!$G$4:$H$68,2,FALSE)</f>
        <v>65</v>
      </c>
      <c r="M14" s="59">
        <v>15</v>
      </c>
      <c r="N14" s="59">
        <f>VLOOKUP(M14,'Начисление очков NEW'!$B$4:$C$68,2,FALSE)</f>
        <v>90</v>
      </c>
      <c r="O14" s="59"/>
      <c r="P14" s="59">
        <f>VLOOKUP(O14,'Начисление очков NEW'!$V$4:$W$68,2,FALSE)</f>
        <v>0</v>
      </c>
      <c r="Q14" s="8">
        <v>1</v>
      </c>
      <c r="R14" s="8">
        <f>VLOOKUP(Q14,'Начисление очков NEW'!$G$4:$H$68,2,FALSE)</f>
        <v>600</v>
      </c>
      <c r="S14" s="59">
        <v>2</v>
      </c>
      <c r="T14" s="59">
        <f>VLOOKUP(S14,'Начисление очков NEW'!$G$4:$H$68,2,FALSE)</f>
        <v>360</v>
      </c>
      <c r="U14" s="8"/>
      <c r="V14" s="8">
        <f>VLOOKUP(U14,'Начисление очков NEW'!$B$4:$C$68,2,FALSE)</f>
        <v>0</v>
      </c>
      <c r="W14" s="8"/>
      <c r="X14" s="8">
        <f>VLOOKUP(W14,'Начисление очков NEW'!$V$4:$W$68,2,FALSE)</f>
        <v>0</v>
      </c>
      <c r="Y14" s="59"/>
      <c r="Z14" s="59">
        <f>VLOOKUP(Y14,'Начисление очков NEW'!$L$4:$M$68,2,FALSE)</f>
        <v>0</v>
      </c>
      <c r="AA14" s="8"/>
      <c r="AB14" s="8">
        <f>VLOOKUP(AA14,'Начисление очков NEW'!$L$4:$M$68,2,FALSE)</f>
        <v>0</v>
      </c>
      <c r="AC14" s="59"/>
      <c r="AD14" s="59">
        <f>VLOOKUP(AC14,'Начисление очков NEW'!$G$4:$H$68,2,FALSE)</f>
        <v>0</v>
      </c>
      <c r="AE14" s="59"/>
      <c r="AF14" s="59">
        <f>VLOOKUP(AE14,'Начисление очков NEW'!$V$4:$W$68,2,FALSE)</f>
        <v>0</v>
      </c>
      <c r="AG14" s="8">
        <v>12</v>
      </c>
      <c r="AH14" s="8">
        <f>VLOOKUP(AG14,'Начисление очков NEW'!$B$4:$C$68,2,FALSE)</f>
        <v>110</v>
      </c>
      <c r="AI14" s="59">
        <v>32</v>
      </c>
      <c r="AJ14" s="59">
        <f>VLOOKUP(AI14,'Начисление очков NEW'!$G$4:$H$68,2,FALSE)</f>
        <v>18</v>
      </c>
      <c r="AK14" s="8">
        <v>16</v>
      </c>
      <c r="AL14" s="8">
        <f>VLOOKUP(AK14,'Начисление очков NEW'!$G$4:$H$68,2,FALSE)</f>
        <v>55</v>
      </c>
      <c r="AM14" s="70">
        <v>14</v>
      </c>
      <c r="AN14" s="70">
        <f>VLOOKUP(AM14,'Начисление очков NEW'!$G$4:$H$68,2,FALSE)</f>
        <v>55</v>
      </c>
      <c r="AO14" s="74">
        <f>J14+L14+N14+P14+R14+T14+V14+X14+Z14+AB14+AD14+AF14+AH14+AJ14+AL14-I14-K14-M14-O14-Q14-S14-U14-W14-Y14-AA14-AC14-AE14-AG14-AI14-AK14</f>
        <v>1310</v>
      </c>
      <c r="AP14" s="74">
        <v>1353</v>
      </c>
      <c r="AQ14" s="74">
        <v>6</v>
      </c>
    </row>
    <row r="15" spans="2:43" s="3" customFormat="1" ht="15.9" customHeight="1" x14ac:dyDescent="0.3">
      <c r="B15" s="49">
        <f t="shared" si="1"/>
        <v>7</v>
      </c>
      <c r="C15" s="10" t="s">
        <v>44</v>
      </c>
      <c r="D15" s="48">
        <f>J15+L15+N15+P15+R15+T15+V15+X15+Z15+AB15+AD15+AF15+AH15+AJ15+AL15</f>
        <v>1290</v>
      </c>
      <c r="E15" s="51">
        <f>D15-AP15</f>
        <v>0</v>
      </c>
      <c r="F15" s="50">
        <f>IF(AQ15=0," ",AQ15-B15)</f>
        <v>0</v>
      </c>
      <c r="G15" s="7">
        <f>IF(I15=0,0,1)+IF(K15=0,0,1)+IF(M15=0,0,1)+IF(O15=0,0,1)+IF(Q15=0,0,1)+IF(S15=0,0,1)+IF(U15=0,0,1)+IF(W15=0,0,1)++IF(Y15=0,0,1)+IF(AA15=0,0,1)+IF(AC15=0,0,1)+IF(AE15=0,0,1)+IF(AG15=0,0,1)+IF(AI15=0,0,1)+IF(AK15=0,0,1)</f>
        <v>8</v>
      </c>
      <c r="H15" s="63">
        <f>IF(D15=0, "", D15/G15)</f>
        <v>161.25</v>
      </c>
      <c r="I15" s="59"/>
      <c r="J15" s="59">
        <f>VLOOKUP(I15,'Начисление очков NEW'!$G$4:$H$68,2,FALSE)</f>
        <v>0</v>
      </c>
      <c r="K15" s="8">
        <v>6</v>
      </c>
      <c r="L15" s="8">
        <f>VLOOKUP(K15,'Начисление очков NEW'!$G$4:$H$68,2,FALSE)</f>
        <v>130</v>
      </c>
      <c r="M15" s="59">
        <v>3</v>
      </c>
      <c r="N15" s="59">
        <f>VLOOKUP(M15,'Начисление очков NEW'!$B$4:$C$68,2,FALSE)</f>
        <v>420</v>
      </c>
      <c r="O15" s="59"/>
      <c r="P15" s="59">
        <f>VLOOKUP(O15,'Начисление очков NEW'!$V$4:$W$68,2,FALSE)</f>
        <v>0</v>
      </c>
      <c r="Q15" s="8"/>
      <c r="R15" s="8">
        <f>VLOOKUP(Q15,'Начисление очков NEW'!$G$4:$H$68,2,FALSE)</f>
        <v>0</v>
      </c>
      <c r="S15" s="59"/>
      <c r="T15" s="59">
        <f>VLOOKUP(S15,'Начисление очков NEW'!$G$4:$H$68,2,FALSE)</f>
        <v>0</v>
      </c>
      <c r="U15" s="8">
        <v>8</v>
      </c>
      <c r="V15" s="8">
        <f>VLOOKUP(U15,'Начисление очков NEW'!$B$4:$C$68,2,FALSE)</f>
        <v>180</v>
      </c>
      <c r="W15" s="8"/>
      <c r="X15" s="8">
        <f>VLOOKUP(W15,'Начисление очков NEW'!$V$4:$W$68,2,FALSE)</f>
        <v>0</v>
      </c>
      <c r="Y15" s="59"/>
      <c r="Z15" s="59">
        <f>VLOOKUP(Y15,'Начисление очков NEW'!$L$4:$M$68,2,FALSE)</f>
        <v>0</v>
      </c>
      <c r="AA15" s="8">
        <v>7</v>
      </c>
      <c r="AB15" s="8">
        <f>VLOOKUP(AA15,'Начисление очков NEW'!$L$4:$M$68,2,FALSE)</f>
        <v>65</v>
      </c>
      <c r="AC15" s="59">
        <v>8</v>
      </c>
      <c r="AD15" s="59">
        <f>VLOOKUP(AC15,'Начисление очков NEW'!$G$4:$H$68,2,FALSE)</f>
        <v>110</v>
      </c>
      <c r="AE15" s="59"/>
      <c r="AF15" s="59">
        <f>VLOOKUP(AE15,'Начисление очков NEW'!$V$4:$W$68,2,FALSE)</f>
        <v>0</v>
      </c>
      <c r="AG15" s="8">
        <v>10</v>
      </c>
      <c r="AH15" s="8">
        <f>VLOOKUP(AG15,'Начисление очков NEW'!$B$4:$C$68,2,FALSE)</f>
        <v>125</v>
      </c>
      <c r="AI15" s="59">
        <v>7</v>
      </c>
      <c r="AJ15" s="59">
        <f>VLOOKUP(AI15,'Начисление очков NEW'!$G$4:$H$68,2,FALSE)</f>
        <v>110</v>
      </c>
      <c r="AK15" s="8">
        <v>5</v>
      </c>
      <c r="AL15" s="8">
        <f>VLOOKUP(AK15,'Начисление очков NEW'!$G$4:$H$68,2,FALSE)</f>
        <v>150</v>
      </c>
      <c r="AM15" s="70"/>
      <c r="AN15" s="70">
        <f>VLOOKUP(AM15,'Начисление очков NEW'!$G$4:$H$68,2,FALSE)</f>
        <v>0</v>
      </c>
      <c r="AO15" s="74">
        <f>J15+L15+N15+P15+R15+T15+V15+X15+Z15+AB15+AD15+AF15+AH15+AJ15+AL15-I15-K15-M15-O15-Q15-S15-U15-W15-Y15-AA15-AC15-AE15-AG15-AI15-AK15</f>
        <v>1236</v>
      </c>
      <c r="AP15" s="74">
        <v>1290</v>
      </c>
      <c r="AQ15" s="74">
        <v>7</v>
      </c>
    </row>
    <row r="16" spans="2:43" s="3" customFormat="1" ht="15.9" customHeight="1" x14ac:dyDescent="0.3">
      <c r="B16" s="49">
        <f t="shared" si="1"/>
        <v>8</v>
      </c>
      <c r="C16" s="10" t="s">
        <v>35</v>
      </c>
      <c r="D16" s="48">
        <f>J16+L16+N16+P16+R16+T16+V16+X16+Z16+AB16+AD16+AF16+AH16+AJ16+AL16</f>
        <v>1130</v>
      </c>
      <c r="E16" s="51">
        <f>D16-AP16</f>
        <v>65</v>
      </c>
      <c r="F16" s="50">
        <f>IF(AQ16=0," ",AQ16-B16)</f>
        <v>1</v>
      </c>
      <c r="G16" s="7">
        <f>IF(I16=0,0,1)+IF(K16=0,0,1)+IF(M16=0,0,1)+IF(O16=0,0,1)+IF(Q16=0,0,1)+IF(S16=0,0,1)+IF(U16=0,0,1)+IF(W16=0,0,1)++IF(Y16=0,0,1)+IF(AA16=0,0,1)+IF(AC16=0,0,1)+IF(AE16=0,0,1)+IF(AG16=0,0,1)+IF(AI16=0,0,1)+IF(AK16=0,0,1)</f>
        <v>7</v>
      </c>
      <c r="H16" s="63">
        <f>IF(D16=0, "", D16/G16)</f>
        <v>161.42857142857142</v>
      </c>
      <c r="I16" s="59">
        <v>12</v>
      </c>
      <c r="J16" s="59">
        <f>VLOOKUP(I16,'Начисление очков NEW'!$G$4:$H$68,2,FALSE)</f>
        <v>65</v>
      </c>
      <c r="K16" s="8">
        <v>14</v>
      </c>
      <c r="L16" s="8">
        <f>VLOOKUP(K16,'Начисление очков NEW'!$G$4:$H$68,2,FALSE)</f>
        <v>55</v>
      </c>
      <c r="M16" s="59">
        <v>6</v>
      </c>
      <c r="N16" s="59">
        <f>VLOOKUP(M16,'Начисление очков NEW'!$B$4:$C$68,2,FALSE)</f>
        <v>215</v>
      </c>
      <c r="O16" s="59"/>
      <c r="P16" s="59">
        <f>VLOOKUP(O16,'Начисление очков NEW'!$V$4:$W$68,2,FALSE)</f>
        <v>0</v>
      </c>
      <c r="Q16" s="8">
        <v>2</v>
      </c>
      <c r="R16" s="8">
        <f>VLOOKUP(Q16,'Начисление очков NEW'!$G$4:$H$68,2,FALSE)</f>
        <v>360</v>
      </c>
      <c r="S16" s="59"/>
      <c r="T16" s="59">
        <f>VLOOKUP(S16,'Начисление очков NEW'!$G$4:$H$68,2,FALSE)</f>
        <v>0</v>
      </c>
      <c r="U16" s="8"/>
      <c r="V16" s="8">
        <f>VLOOKUP(U16,'Начисление очков NEW'!$B$4:$C$68,2,FALSE)</f>
        <v>0</v>
      </c>
      <c r="W16" s="8"/>
      <c r="X16" s="8">
        <f>VLOOKUP(W16,'Начисление очков NEW'!$V$4:$W$68,2,FALSE)</f>
        <v>0</v>
      </c>
      <c r="Y16" s="59"/>
      <c r="Z16" s="59">
        <f>VLOOKUP(Y16,'Начисление очков NEW'!$L$4:$M$68,2,FALSE)</f>
        <v>0</v>
      </c>
      <c r="AA16" s="8"/>
      <c r="AB16" s="8">
        <f>VLOOKUP(AA16,'Начисление очков NEW'!$L$4:$M$68,2,FALSE)</f>
        <v>0</v>
      </c>
      <c r="AC16" s="59"/>
      <c r="AD16" s="59">
        <f>VLOOKUP(AC16,'Начисление очков NEW'!$G$4:$H$68,2,FALSE)</f>
        <v>0</v>
      </c>
      <c r="AE16" s="59"/>
      <c r="AF16" s="59">
        <f>VLOOKUP(AE16,'Начисление очков NEW'!$V$4:$W$68,2,FALSE)</f>
        <v>0</v>
      </c>
      <c r="AG16" s="8">
        <v>6</v>
      </c>
      <c r="AH16" s="8">
        <f>VLOOKUP(AG16,'Начисление очков NEW'!$B$4:$C$68,2,FALSE)</f>
        <v>215</v>
      </c>
      <c r="AI16" s="59">
        <v>8</v>
      </c>
      <c r="AJ16" s="59">
        <f>VLOOKUP(AI16,'Начисление очков NEW'!$G$4:$H$68,2,FALSE)</f>
        <v>110</v>
      </c>
      <c r="AK16" s="8">
        <v>8</v>
      </c>
      <c r="AL16" s="8">
        <f>VLOOKUP(AK16,'Начисление очков NEW'!$G$4:$H$68,2,FALSE)</f>
        <v>110</v>
      </c>
      <c r="AM16" s="70"/>
      <c r="AN16" s="70">
        <f>VLOOKUP(AM16,'Начисление очков NEW'!$G$4:$H$68,2,FALSE)</f>
        <v>0</v>
      </c>
      <c r="AO16" s="74">
        <f>J16+L16+N16+P16+R16+T16+V16+X16+Z16+AB16+AD16+AF16+AH16+AJ16+AL16-I16-K16-M16-O16-Q16-S16-U16-W16-Y16-AA16-AC16-AE16-AG16-AI16-AK16</f>
        <v>1074</v>
      </c>
      <c r="AP16" s="74">
        <v>1065</v>
      </c>
      <c r="AQ16" s="74">
        <v>9</v>
      </c>
    </row>
    <row r="17" spans="2:43" s="3" customFormat="1" ht="15.9" customHeight="1" x14ac:dyDescent="0.3">
      <c r="B17" s="49">
        <f t="shared" si="1"/>
        <v>9</v>
      </c>
      <c r="C17" s="10" t="s">
        <v>137</v>
      </c>
      <c r="D17" s="48">
        <f>J17+L17+N17+P17+R17+T17+V17+X17+Z17+AB17+AD17+AF17+AH17+AJ17+AL17</f>
        <v>1000</v>
      </c>
      <c r="E17" s="51">
        <f>D17-AP17</f>
        <v>0</v>
      </c>
      <c r="F17" s="50">
        <f>IF(AQ17=0," ",AQ17-B17)</f>
        <v>1</v>
      </c>
      <c r="G17" s="7">
        <f>IF(I17=0,0,1)+IF(K17=0,0,1)+IF(M17=0,0,1)+IF(O17=0,0,1)+IF(Q17=0,0,1)+IF(S17=0,0,1)+IF(U17=0,0,1)+IF(W17=0,0,1)++IF(Y17=0,0,1)+IF(AA17=0,0,1)+IF(AC17=0,0,1)+IF(AE17=0,0,1)+IF(AG17=0,0,1)+IF(AI17=0,0,1)+IF(AK17=0,0,1)</f>
        <v>1</v>
      </c>
      <c r="H17" s="63">
        <f>IF(D17=0, "", D17/G17)</f>
        <v>1000</v>
      </c>
      <c r="I17" s="59"/>
      <c r="J17" s="59">
        <f>VLOOKUP(I17,'Начисление очков NEW'!$G$4:$H$68,2,FALSE)</f>
        <v>0</v>
      </c>
      <c r="K17" s="8"/>
      <c r="L17" s="8">
        <f>VLOOKUP(K17,'Начисление очков NEW'!$G$4:$H$68,2,FALSE)</f>
        <v>0</v>
      </c>
      <c r="M17" s="59"/>
      <c r="N17" s="59">
        <f>VLOOKUP(M17,'Начисление очков NEW'!$B$4:$C$68,2,FALSE)</f>
        <v>0</v>
      </c>
      <c r="O17" s="59"/>
      <c r="P17" s="59">
        <f>VLOOKUP(O17,'Начисление очков NEW'!$V$4:$W$68,2,FALSE)</f>
        <v>0</v>
      </c>
      <c r="Q17" s="8"/>
      <c r="R17" s="8">
        <f>VLOOKUP(Q17,'Начисление очков NEW'!$G$4:$H$68,2,FALSE)</f>
        <v>0</v>
      </c>
      <c r="S17" s="59"/>
      <c r="T17" s="59">
        <f>VLOOKUP(S17,'Начисление очков NEW'!$G$4:$H$68,2,FALSE)</f>
        <v>0</v>
      </c>
      <c r="U17" s="8">
        <v>1</v>
      </c>
      <c r="V17" s="8">
        <f>VLOOKUP(U17,'Начисление очков NEW'!$B$4:$C$68,2,FALSE)</f>
        <v>1000</v>
      </c>
      <c r="W17" s="8"/>
      <c r="X17" s="8">
        <f>VLOOKUP(W17,'Начисление очков NEW'!$V$4:$W$68,2,FALSE)</f>
        <v>0</v>
      </c>
      <c r="Y17" s="59"/>
      <c r="Z17" s="59">
        <f>VLOOKUP(Y17,'Начисление очков NEW'!$L$4:$M$68,2,FALSE)</f>
        <v>0</v>
      </c>
      <c r="AA17" s="8"/>
      <c r="AB17" s="8">
        <f>VLOOKUP(AA17,'Начисление очков NEW'!$L$4:$M$68,2,FALSE)</f>
        <v>0</v>
      </c>
      <c r="AC17" s="59"/>
      <c r="AD17" s="59">
        <f>VLOOKUP(AC17,'Начисление очков NEW'!$G$4:$H$68,2,FALSE)</f>
        <v>0</v>
      </c>
      <c r="AE17" s="59"/>
      <c r="AF17" s="59">
        <f>VLOOKUP(AE17,'Начисление очков NEW'!$V$4:$W$68,2,FALSE)</f>
        <v>0</v>
      </c>
      <c r="AG17" s="8"/>
      <c r="AH17" s="8">
        <f>VLOOKUP(AG17,'Начисление очков NEW'!$B$4:$C$68,2,FALSE)</f>
        <v>0</v>
      </c>
      <c r="AI17" s="59"/>
      <c r="AJ17" s="59">
        <f>VLOOKUP(AI17,'Начисление очков NEW'!$G$4:$H$68,2,FALSE)</f>
        <v>0</v>
      </c>
      <c r="AK17" s="8"/>
      <c r="AL17" s="8">
        <f>VLOOKUP(AK17,'Начисление очков NEW'!$G$4:$H$68,2,FALSE)</f>
        <v>0</v>
      </c>
      <c r="AM17" s="70"/>
      <c r="AN17" s="70">
        <f>VLOOKUP(AM17,'Начисление очков NEW'!$G$4:$H$68,2,FALSE)</f>
        <v>0</v>
      </c>
      <c r="AO17" s="74">
        <f>J17+L17+N17+P17+R17+T17+V17+X17+Z17+AB17+AD17+AF17+AH17+AJ17+AL17-I17-K17-M17-O17-Q17-S17-U17-W17-Y17-AA17-AC17-AE17-AG17-AI17-AK17</f>
        <v>999</v>
      </c>
      <c r="AP17" s="74">
        <v>1000</v>
      </c>
      <c r="AQ17" s="74">
        <v>10</v>
      </c>
    </row>
    <row r="18" spans="2:43" s="3" customFormat="1" ht="15.9" customHeight="1" x14ac:dyDescent="0.3">
      <c r="B18" s="49">
        <f t="shared" si="1"/>
        <v>10</v>
      </c>
      <c r="C18" s="10" t="s">
        <v>47</v>
      </c>
      <c r="D18" s="48">
        <f>J18+L18+N18+P18+R18+T18+V18+X18+Z18+AB18+AD18+AF18+AH18+AJ18+AL18</f>
        <v>950</v>
      </c>
      <c r="E18" s="51">
        <f>D18-AP18</f>
        <v>-38</v>
      </c>
      <c r="F18" s="50">
        <f>IF(AQ18=0," ",AQ18-B18)</f>
        <v>1</v>
      </c>
      <c r="G18" s="7">
        <f>IF(I18=0,0,1)+IF(K18=0,0,1)+IF(M18=0,0,1)+IF(O18=0,0,1)+IF(Q18=0,0,1)+IF(S18=0,0,1)+IF(U18=0,0,1)+IF(W18=0,0,1)++IF(Y18=0,0,1)+IF(AA18=0,0,1)+IF(AC18=0,0,1)+IF(AE18=0,0,1)+IF(AG18=0,0,1)+IF(AI18=0,0,1)+IF(AK18=0,0,1)</f>
        <v>4</v>
      </c>
      <c r="H18" s="63">
        <f>IF(D18=0, "", D18/G18)</f>
        <v>237.5</v>
      </c>
      <c r="I18" s="59"/>
      <c r="J18" s="59">
        <f>VLOOKUP(I18,'Начисление очков NEW'!$G$4:$H$68,2,FALSE)</f>
        <v>0</v>
      </c>
      <c r="K18" s="8"/>
      <c r="L18" s="8">
        <f>VLOOKUP(K18,'Начисление очков NEW'!$G$4:$H$68,2,FALSE)</f>
        <v>0</v>
      </c>
      <c r="M18" s="59">
        <v>10</v>
      </c>
      <c r="N18" s="59">
        <f>VLOOKUP(M18,'Начисление очков NEW'!$B$4:$C$68,2,FALSE)</f>
        <v>125</v>
      </c>
      <c r="O18" s="59"/>
      <c r="P18" s="59">
        <f>VLOOKUP(O18,'Начисление очков NEW'!$V$4:$W$68,2,FALSE)</f>
        <v>0</v>
      </c>
      <c r="Q18" s="8"/>
      <c r="R18" s="8">
        <f>VLOOKUP(Q18,'Начисление очков NEW'!$G$4:$H$68,2,FALSE)</f>
        <v>0</v>
      </c>
      <c r="S18" s="59">
        <v>1</v>
      </c>
      <c r="T18" s="59">
        <f>VLOOKUP(S18,'Начисление очков NEW'!$G$4:$H$68,2,FALSE)</f>
        <v>600</v>
      </c>
      <c r="U18" s="8">
        <v>19</v>
      </c>
      <c r="V18" s="8">
        <f>VLOOKUP(U18,'Начисление очков NEW'!$B$4:$C$68,2,FALSE)</f>
        <v>45</v>
      </c>
      <c r="W18" s="8"/>
      <c r="X18" s="8">
        <f>VLOOKUP(W18,'Начисление очков NEW'!$V$4:$W$68,2,FALSE)</f>
        <v>0</v>
      </c>
      <c r="Y18" s="59"/>
      <c r="Z18" s="59">
        <f>VLOOKUP(Y18,'Начисление очков NEW'!$L$4:$M$68,2,FALSE)</f>
        <v>0</v>
      </c>
      <c r="AA18" s="8"/>
      <c r="AB18" s="8">
        <f>VLOOKUP(AA18,'Начисление очков NEW'!$L$4:$M$68,2,FALSE)</f>
        <v>0</v>
      </c>
      <c r="AC18" s="59"/>
      <c r="AD18" s="59">
        <f>VLOOKUP(AC18,'Начисление очков NEW'!$G$4:$H$68,2,FALSE)</f>
        <v>0</v>
      </c>
      <c r="AE18" s="59"/>
      <c r="AF18" s="59">
        <f>VLOOKUP(AE18,'Начисление очков NEW'!$V$4:$W$68,2,FALSE)</f>
        <v>0</v>
      </c>
      <c r="AG18" s="8">
        <v>8</v>
      </c>
      <c r="AH18" s="8">
        <f>VLOOKUP(AG18,'Начисление очков NEW'!$B$4:$C$68,2,FALSE)</f>
        <v>180</v>
      </c>
      <c r="AI18" s="59"/>
      <c r="AJ18" s="59">
        <f>VLOOKUP(AI18,'Начисление очков NEW'!$G$4:$H$68,2,FALSE)</f>
        <v>0</v>
      </c>
      <c r="AK18" s="8"/>
      <c r="AL18" s="8">
        <f>VLOOKUP(AK18,'Начисление очков NEW'!$G$4:$H$68,2,FALSE)</f>
        <v>0</v>
      </c>
      <c r="AM18" s="70">
        <v>18</v>
      </c>
      <c r="AN18" s="70">
        <f>VLOOKUP(AM18,'Начисление очков NEW'!$G$4:$H$68,2,FALSE)</f>
        <v>38</v>
      </c>
      <c r="AO18" s="74">
        <f>J18+L18+N18+P18+R18+T18+V18+X18+Z18+AB18+AD18+AF18+AH18+AJ18+AL18-I18-K18-M18-O18-Q18-S18-U18-W18-Y18-AA18-AC18-AE18-AG18-AI18-AK18</f>
        <v>912</v>
      </c>
      <c r="AP18" s="74">
        <v>988</v>
      </c>
      <c r="AQ18" s="74">
        <v>11</v>
      </c>
    </row>
    <row r="19" spans="2:43" s="3" customFormat="1" ht="15.9" customHeight="1" x14ac:dyDescent="0.3">
      <c r="B19" s="49">
        <f t="shared" si="1"/>
        <v>11</v>
      </c>
      <c r="C19" s="10" t="s">
        <v>32</v>
      </c>
      <c r="D19" s="48">
        <f>J19+L19+N19+P19+R19+T19+V19+X19+Z19+AB19+AD19+AF19+AH19+AJ19+AL19</f>
        <v>905</v>
      </c>
      <c r="E19" s="51">
        <f>D19-AP19</f>
        <v>-215</v>
      </c>
      <c r="F19" s="50">
        <f>IF(AQ19=0," ",AQ19-B19)</f>
        <v>-3</v>
      </c>
      <c r="G19" s="7">
        <f>IF(I19=0,0,1)+IF(K19=0,0,1)+IF(M19=0,0,1)+IF(O19=0,0,1)+IF(Q19=0,0,1)+IF(S19=0,0,1)+IF(U19=0,0,1)+IF(W19=0,0,1)++IF(Y19=0,0,1)+IF(AA19=0,0,1)+IF(AC19=0,0,1)+IF(AE19=0,0,1)+IF(AG19=0,0,1)+IF(AI19=0,0,1)+IF(AK19=0,0,1)</f>
        <v>4</v>
      </c>
      <c r="H19" s="63">
        <f>IF(D19=0, "", D19/G19)</f>
        <v>226.25</v>
      </c>
      <c r="I19" s="59"/>
      <c r="J19" s="59">
        <f>VLOOKUP(I19,'Начисление очков NEW'!$G$4:$H$68,2,FALSE)</f>
        <v>0</v>
      </c>
      <c r="K19" s="8"/>
      <c r="L19" s="8">
        <f>VLOOKUP(K19,'Начисление очков NEW'!$G$4:$H$68,2,FALSE)</f>
        <v>0</v>
      </c>
      <c r="M19" s="59"/>
      <c r="N19" s="59">
        <f>VLOOKUP(M19,'Начисление очков NEW'!$B$4:$C$68,2,FALSE)</f>
        <v>0</v>
      </c>
      <c r="O19" s="59"/>
      <c r="P19" s="59">
        <f>VLOOKUP(O19,'Начисление очков NEW'!$V$4:$W$68,2,FALSE)</f>
        <v>0</v>
      </c>
      <c r="Q19" s="8"/>
      <c r="R19" s="8">
        <f>VLOOKUP(Q19,'Начисление очков NEW'!$G$4:$H$68,2,FALSE)</f>
        <v>0</v>
      </c>
      <c r="S19" s="59"/>
      <c r="T19" s="59">
        <f>VLOOKUP(S19,'Начисление очков NEW'!$G$4:$H$68,2,FALSE)</f>
        <v>0</v>
      </c>
      <c r="U19" s="8"/>
      <c r="V19" s="8">
        <f>VLOOKUP(U19,'Начисление очков NEW'!$B$4:$C$68,2,FALSE)</f>
        <v>0</v>
      </c>
      <c r="W19" s="8"/>
      <c r="X19" s="8">
        <f>VLOOKUP(W19,'Начисление очков NEW'!$V$4:$W$68,2,FALSE)</f>
        <v>0</v>
      </c>
      <c r="Y19" s="59"/>
      <c r="Z19" s="59">
        <f>VLOOKUP(Y19,'Начисление очков NEW'!$L$4:$M$68,2,FALSE)</f>
        <v>0</v>
      </c>
      <c r="AA19" s="8">
        <v>3</v>
      </c>
      <c r="AB19" s="8">
        <f>VLOOKUP(AA19,'Начисление очков NEW'!$L$4:$M$68,2,FALSE)</f>
        <v>150</v>
      </c>
      <c r="AC19" s="58"/>
      <c r="AD19" s="59">
        <f>VLOOKUP(AC19,'Начисление очков NEW'!$G$4:$H$68,2,FALSE)</f>
        <v>0</v>
      </c>
      <c r="AE19" s="59"/>
      <c r="AF19" s="59">
        <f>VLOOKUP(AE19,'Начисление очков NEW'!$V$4:$W$68,2,FALSE)</f>
        <v>0</v>
      </c>
      <c r="AG19" s="8">
        <v>8</v>
      </c>
      <c r="AH19" s="8">
        <f>VLOOKUP(AG19,'Начисление очков NEW'!$B$4:$C$68,2,FALSE)</f>
        <v>180</v>
      </c>
      <c r="AI19" s="59">
        <v>4</v>
      </c>
      <c r="AJ19" s="59">
        <f>VLOOKUP(AI19,'Начисление очков NEW'!$G$4:$H$68,2,FALSE)</f>
        <v>215</v>
      </c>
      <c r="AK19" s="57">
        <v>2</v>
      </c>
      <c r="AL19" s="8">
        <f>VLOOKUP(AK19,'Начисление очков NEW'!$G$4:$H$68,2,FALSE)</f>
        <v>360</v>
      </c>
      <c r="AM19" s="69">
        <v>4</v>
      </c>
      <c r="AN19" s="70">
        <f>VLOOKUP(AM19,'Начисление очков NEW'!$G$4:$H$68,2,FALSE)</f>
        <v>215</v>
      </c>
      <c r="AO19" s="74">
        <f>J19+L19+N19+P19+R19+T19+V19+X19+Z19+AB19+AD19+AF19+AH19+AJ19+AL19-I19-K19-M19-O19-Q19-S19-U19-W19-Y19-AA19-AC19-AE19-AG19-AI19-AK19</f>
        <v>888</v>
      </c>
      <c r="AP19" s="74">
        <v>1120</v>
      </c>
      <c r="AQ19" s="74">
        <v>8</v>
      </c>
    </row>
    <row r="20" spans="2:43" s="3" customFormat="1" ht="15.9" customHeight="1" x14ac:dyDescent="0.3">
      <c r="B20" s="49">
        <f t="shared" si="1"/>
        <v>12</v>
      </c>
      <c r="C20" s="10" t="s">
        <v>43</v>
      </c>
      <c r="D20" s="48">
        <f>J20+L20+N20+P20+R20+T20+V20+X20+Z20+AB20+AD20+AF20+AH20+AJ20+AL20</f>
        <v>850</v>
      </c>
      <c r="E20" s="51">
        <f>D20-AP20</f>
        <v>55</v>
      </c>
      <c r="F20" s="50">
        <f>IF(AQ20=0," ",AQ20-B20)</f>
        <v>0</v>
      </c>
      <c r="G20" s="7">
        <f>IF(I20=0,0,1)+IF(K20=0,0,1)+IF(M20=0,0,1)+IF(O20=0,0,1)+IF(Q20=0,0,1)+IF(S20=0,0,1)+IF(U20=0,0,1)+IF(W20=0,0,1)++IF(Y20=0,0,1)+IF(AA20=0,0,1)+IF(AC20=0,0,1)+IF(AE20=0,0,1)+IF(AG20=0,0,1)+IF(AI20=0,0,1)+IF(AK20=0,0,1)</f>
        <v>8</v>
      </c>
      <c r="H20" s="63">
        <f>IF(D20=0, "", D20/G20)</f>
        <v>106.25</v>
      </c>
      <c r="I20" s="59">
        <v>8</v>
      </c>
      <c r="J20" s="59">
        <f>VLOOKUP(I20,'Начисление очков NEW'!$G$4:$H$68,2,FALSE)</f>
        <v>110</v>
      </c>
      <c r="K20" s="8"/>
      <c r="L20" s="8">
        <f>VLOOKUP(K20,'Начисление очков NEW'!$G$4:$H$68,2,FALSE)</f>
        <v>0</v>
      </c>
      <c r="M20" s="59">
        <v>13</v>
      </c>
      <c r="N20" s="59">
        <f>VLOOKUP(M20,'Начисление очков NEW'!$B$4:$C$68,2,FALSE)</f>
        <v>90</v>
      </c>
      <c r="O20" s="59"/>
      <c r="P20" s="59">
        <f>VLOOKUP(O20,'Начисление очков NEW'!$V$4:$W$68,2,FALSE)</f>
        <v>0</v>
      </c>
      <c r="Q20" s="8"/>
      <c r="R20" s="8">
        <f>VLOOKUP(Q20,'Начисление очков NEW'!$G$4:$H$68,2,FALSE)</f>
        <v>0</v>
      </c>
      <c r="S20" s="59">
        <v>3</v>
      </c>
      <c r="T20" s="59">
        <f>VLOOKUP(S20,'Начисление очков NEW'!$G$4:$H$68,2,FALSE)</f>
        <v>250</v>
      </c>
      <c r="U20" s="8">
        <v>9</v>
      </c>
      <c r="V20" s="8">
        <f>VLOOKUP(U20,'Начисление очков NEW'!$B$4:$C$68,2,FALSE)</f>
        <v>145</v>
      </c>
      <c r="W20" s="8"/>
      <c r="X20" s="8">
        <f>VLOOKUP(W20,'Начисление очков NEW'!$V$4:$W$68,2,FALSE)</f>
        <v>0</v>
      </c>
      <c r="Y20" s="59"/>
      <c r="Z20" s="59">
        <f>VLOOKUP(Y20,'Начисление очков NEW'!$L$4:$M$68,2,FALSE)</f>
        <v>0</v>
      </c>
      <c r="AA20" s="8"/>
      <c r="AB20" s="8">
        <f>VLOOKUP(AA20,'Начисление очков NEW'!$L$4:$M$68,2,FALSE)</f>
        <v>0</v>
      </c>
      <c r="AC20" s="59">
        <v>13</v>
      </c>
      <c r="AD20" s="59">
        <f>VLOOKUP(AC20,'Начисление очков NEW'!$G$4:$H$68,2,FALSE)</f>
        <v>55</v>
      </c>
      <c r="AE20" s="59"/>
      <c r="AF20" s="59">
        <f>VLOOKUP(AE20,'Начисление очков NEW'!$V$4:$W$68,2,FALSE)</f>
        <v>0</v>
      </c>
      <c r="AG20" s="8">
        <v>14</v>
      </c>
      <c r="AH20" s="8">
        <f>VLOOKUP(AG20,'Начисление очков NEW'!$B$4:$C$68,2,FALSE)</f>
        <v>90</v>
      </c>
      <c r="AI20" s="59">
        <v>14</v>
      </c>
      <c r="AJ20" s="59">
        <f>VLOOKUP(AI20,'Начисление очков NEW'!$G$4:$H$68,2,FALSE)</f>
        <v>55</v>
      </c>
      <c r="AK20" s="8">
        <v>16</v>
      </c>
      <c r="AL20" s="8">
        <f>VLOOKUP(AK20,'Начисление очков NEW'!$G$4:$H$68,2,FALSE)</f>
        <v>55</v>
      </c>
      <c r="AM20" s="70">
        <v>13</v>
      </c>
      <c r="AN20" s="70">
        <f>VLOOKUP(AM20,'Начисление очков NEW'!$G$4:$H$68,2,FALSE)</f>
        <v>55</v>
      </c>
      <c r="AO20" s="74">
        <f>J20+L20+N20+P20+R20+T20+V20+X20+Z20+AB20+AD20+AF20+AH20+AJ20+AL20-I20-K20-M20-O20-Q20-S20-U20-W20-Y20-AA20-AC20-AE20-AG20-AI20-AK20</f>
        <v>760</v>
      </c>
      <c r="AP20" s="74">
        <v>795</v>
      </c>
      <c r="AQ20" s="74">
        <v>12</v>
      </c>
    </row>
    <row r="21" spans="2:43" s="3" customFormat="1" ht="15.9" customHeight="1" x14ac:dyDescent="0.3">
      <c r="B21" s="49">
        <f t="shared" si="1"/>
        <v>13</v>
      </c>
      <c r="C21" s="10" t="s">
        <v>159</v>
      </c>
      <c r="D21" s="48">
        <f>J21+L21+N21+P21+R21+T21+V21+X21+Z21+AB21+AD21+AF21+AH21+AJ21+AL21</f>
        <v>810</v>
      </c>
      <c r="E21" s="51">
        <f>D21-AP21</f>
        <v>105</v>
      </c>
      <c r="F21" s="50">
        <f>IF(AQ21=0," ",AQ21-B21)</f>
        <v>2</v>
      </c>
      <c r="G21" s="7">
        <f>IF(I21=0,0,1)+IF(K21=0,0,1)+IF(M21=0,0,1)+IF(O21=0,0,1)+IF(Q21=0,0,1)+IF(S21=0,0,1)+IF(U21=0,0,1)+IF(W21=0,0,1)++IF(Y21=0,0,1)+IF(AA21=0,0,1)+IF(AC21=0,0,1)+IF(AE21=0,0,1)+IF(AG21=0,0,1)+IF(AI21=0,0,1)+IF(AK21=0,0,1)</f>
        <v>7</v>
      </c>
      <c r="H21" s="63">
        <f>IF(D21=0, "", D21/G21)</f>
        <v>115.71428571428571</v>
      </c>
      <c r="I21" s="59">
        <v>4</v>
      </c>
      <c r="J21" s="59">
        <f>VLOOKUP(I21,'Начисление очков NEW'!$G$4:$H$68,2,FALSE)</f>
        <v>215</v>
      </c>
      <c r="K21" s="8">
        <v>8</v>
      </c>
      <c r="L21" s="8">
        <f>VLOOKUP(K21,'Начисление очков NEW'!$G$4:$H$68,2,FALSE)</f>
        <v>110</v>
      </c>
      <c r="M21" s="59">
        <v>8</v>
      </c>
      <c r="N21" s="59">
        <f>VLOOKUP(M21,'Начисление очков NEW'!$B$4:$C$68,2,FALSE)</f>
        <v>180</v>
      </c>
      <c r="O21" s="59"/>
      <c r="P21" s="59">
        <f>VLOOKUP(O21,'Начисление очков NEW'!$V$4:$W$68,2,FALSE)</f>
        <v>0</v>
      </c>
      <c r="Q21" s="8"/>
      <c r="R21" s="8">
        <f>VLOOKUP(Q21,'Начисление очков NEW'!$G$4:$H$68,2,FALSE)</f>
        <v>0</v>
      </c>
      <c r="S21" s="59"/>
      <c r="T21" s="59">
        <f>VLOOKUP(S21,'Начисление очков NEW'!$G$4:$H$68,2,FALSE)</f>
        <v>0</v>
      </c>
      <c r="U21" s="8"/>
      <c r="V21" s="8">
        <f>VLOOKUP(U21,'Начисление очков NEW'!$B$4:$C$68,2,FALSE)</f>
        <v>0</v>
      </c>
      <c r="W21" s="8">
        <v>1</v>
      </c>
      <c r="X21" s="8">
        <f>VLOOKUP(W21,'Начисление очков NEW'!$V$4:$W$68,2,FALSE)</f>
        <v>130</v>
      </c>
      <c r="Y21" s="59"/>
      <c r="Z21" s="59">
        <f>VLOOKUP(Y21,'Начисление очков NEW'!$L$4:$M$68,2,FALSE)</f>
        <v>0</v>
      </c>
      <c r="AA21" s="8">
        <v>11</v>
      </c>
      <c r="AB21" s="8">
        <f>VLOOKUP(AA21,'Начисление очков NEW'!$L$4:$M$68,2,FALSE)</f>
        <v>40</v>
      </c>
      <c r="AC21" s="59"/>
      <c r="AD21" s="59">
        <f>VLOOKUP(AC21,'Начисление очков NEW'!$G$4:$H$68,2,FALSE)</f>
        <v>0</v>
      </c>
      <c r="AE21" s="59">
        <v>2</v>
      </c>
      <c r="AF21" s="59">
        <f>VLOOKUP(AE21,'Начисление очков NEW'!$V$4:$W$68,2,FALSE)</f>
        <v>80</v>
      </c>
      <c r="AG21" s="8"/>
      <c r="AH21" s="8">
        <f>VLOOKUP(AG21,'Начисление очков NEW'!$B$4:$C$68,2,FALSE)</f>
        <v>0</v>
      </c>
      <c r="AI21" s="59"/>
      <c r="AJ21" s="59">
        <f>VLOOKUP(AI21,'Начисление очков NEW'!$G$4:$H$68,2,FALSE)</f>
        <v>0</v>
      </c>
      <c r="AK21" s="8">
        <v>16</v>
      </c>
      <c r="AL21" s="8">
        <f>VLOOKUP(AK21,'Начисление очков NEW'!$G$4:$H$68,2,FALSE)</f>
        <v>55</v>
      </c>
      <c r="AM21" s="70">
        <v>8</v>
      </c>
      <c r="AN21" s="70">
        <f>VLOOKUP(AM21,'Начисление очков NEW'!$G$4:$H$68,2,FALSE)</f>
        <v>110</v>
      </c>
      <c r="AO21" s="74">
        <f>J21+L21+N21+P21+R21+T21+V21+X21+Z21+AB21+AD21+AF21+AH21+AJ21+AL21-I21-K21-M21-O21-Q21-S21-U21-W21-Y21-AA21-AC21-AE21-AG21-AI21-AK21</f>
        <v>760</v>
      </c>
      <c r="AP21" s="74">
        <v>705</v>
      </c>
      <c r="AQ21" s="74">
        <v>15</v>
      </c>
    </row>
    <row r="22" spans="2:43" s="3" customFormat="1" ht="15.9" customHeight="1" x14ac:dyDescent="0.3">
      <c r="B22" s="49">
        <f t="shared" si="1"/>
        <v>14</v>
      </c>
      <c r="C22" s="10" t="s">
        <v>30</v>
      </c>
      <c r="D22" s="48">
        <f>J22+L22+N22+P22+R22+T22+V22+X22+Z22+AB22+AD22+AF22+AH22+AJ22+AL22</f>
        <v>710</v>
      </c>
      <c r="E22" s="51">
        <f>D22-AP22</f>
        <v>-75</v>
      </c>
      <c r="F22" s="50">
        <f>IF(AQ22=0," ",AQ22-B22)</f>
        <v>-1</v>
      </c>
      <c r="G22" s="7">
        <f>IF(I22=0,0,1)+IF(K22=0,0,1)+IF(M22=0,0,1)+IF(O22=0,0,1)+IF(Q22=0,0,1)+IF(S22=0,0,1)+IF(U22=0,0,1)+IF(W22=0,0,1)++IF(Y22=0,0,1)+IF(AA22=0,0,1)+IF(AC22=0,0,1)+IF(AE22=0,0,1)+IF(AG22=0,0,1)+IF(AI22=0,0,1)+IF(AK22=0,0,1)</f>
        <v>7</v>
      </c>
      <c r="H22" s="63">
        <f>IF(D22=0, "", D22/G22)</f>
        <v>101.42857142857143</v>
      </c>
      <c r="I22" s="59"/>
      <c r="J22" s="59">
        <f>VLOOKUP(I22,'Начисление очков NEW'!$G$4:$H$68,2,FALSE)</f>
        <v>0</v>
      </c>
      <c r="K22" s="8">
        <v>7</v>
      </c>
      <c r="L22" s="8">
        <f>VLOOKUP(K22,'Начисление очков NEW'!$G$4:$H$68,2,FALSE)</f>
        <v>110</v>
      </c>
      <c r="M22" s="59">
        <v>9</v>
      </c>
      <c r="N22" s="59">
        <f>VLOOKUP(M22,'Начисление очков NEW'!$B$4:$C$68,2,FALSE)</f>
        <v>145</v>
      </c>
      <c r="O22" s="59"/>
      <c r="P22" s="59">
        <f>VLOOKUP(O22,'Начисление очков NEW'!$V$4:$W$68,2,FALSE)</f>
        <v>0</v>
      </c>
      <c r="Q22" s="8">
        <v>5</v>
      </c>
      <c r="R22" s="8">
        <f>VLOOKUP(Q22,'Начисление очков NEW'!$G$4:$H$68,2,FALSE)</f>
        <v>150</v>
      </c>
      <c r="S22" s="59"/>
      <c r="T22" s="59">
        <f>VLOOKUP(S22,'Начисление очков NEW'!$G$4:$H$68,2,FALSE)</f>
        <v>0</v>
      </c>
      <c r="U22" s="8"/>
      <c r="V22" s="8">
        <f>VLOOKUP(U22,'Начисление очков NEW'!$B$4:$C$68,2,FALSE)</f>
        <v>0</v>
      </c>
      <c r="W22" s="8"/>
      <c r="X22" s="8">
        <f>VLOOKUP(W22,'Начисление очков NEW'!$V$4:$W$68,2,FALSE)</f>
        <v>0</v>
      </c>
      <c r="Y22" s="59"/>
      <c r="Z22" s="59">
        <f>VLOOKUP(Y22,'Начисление очков NEW'!$L$4:$M$68,2,FALSE)</f>
        <v>0</v>
      </c>
      <c r="AA22" s="8">
        <v>8</v>
      </c>
      <c r="AB22" s="8">
        <f>VLOOKUP(AA22,'Начисление очков NEW'!$L$4:$M$68,2,FALSE)</f>
        <v>65</v>
      </c>
      <c r="AC22" s="59"/>
      <c r="AD22" s="59">
        <f>VLOOKUP(AC22,'Начисление очков NEW'!$G$4:$H$68,2,FALSE)</f>
        <v>0</v>
      </c>
      <c r="AE22" s="59"/>
      <c r="AF22" s="59">
        <f>VLOOKUP(AE22,'Начисление очков NEW'!$V$4:$W$68,2,FALSE)</f>
        <v>0</v>
      </c>
      <c r="AG22" s="8">
        <v>12</v>
      </c>
      <c r="AH22" s="8">
        <f>VLOOKUP(AG22,'Начисление очков NEW'!$B$4:$C$68,2,FALSE)</f>
        <v>110</v>
      </c>
      <c r="AI22" s="59">
        <v>10</v>
      </c>
      <c r="AJ22" s="59">
        <f>VLOOKUP(AI22,'Начисление очков NEW'!$G$4:$H$68,2,FALSE)</f>
        <v>75</v>
      </c>
      <c r="AK22" s="8">
        <v>16</v>
      </c>
      <c r="AL22" s="8">
        <f>VLOOKUP(AK22,'Начисление очков NEW'!$G$4:$H$68,2,FALSE)</f>
        <v>55</v>
      </c>
      <c r="AM22" s="70">
        <v>10</v>
      </c>
      <c r="AN22" s="70">
        <f>VLOOKUP(AM22,'Начисление очков NEW'!$G$4:$H$68,2,FALSE)</f>
        <v>75</v>
      </c>
      <c r="AO22" s="74">
        <f>J22+L22+N22+P22+R22+T22+V22+X22+Z22+AB22+AD22+AF22+AH22+AJ22+AL22-I22-K22-M22-O22-Q22-S22-U22-W22-Y22-AA22-AC22-AE22-AG22-AI22-AK22</f>
        <v>643</v>
      </c>
      <c r="AP22" s="74">
        <v>785</v>
      </c>
      <c r="AQ22" s="74">
        <v>13</v>
      </c>
    </row>
    <row r="23" spans="2:43" s="3" customFormat="1" ht="15.9" customHeight="1" x14ac:dyDescent="0.3">
      <c r="B23" s="49">
        <f t="shared" si="1"/>
        <v>15</v>
      </c>
      <c r="C23" s="10" t="s">
        <v>121</v>
      </c>
      <c r="D23" s="48">
        <f>J23+L23+N23+P23+R23+T23+V23+X23+Z23+AB23+AD23+AF23+AH23+AJ23+AL23</f>
        <v>693</v>
      </c>
      <c r="E23" s="51">
        <f>D23-AP23</f>
        <v>110</v>
      </c>
      <c r="F23" s="50">
        <f>IF(AQ23=0," ",AQ23-B23)</f>
        <v>4</v>
      </c>
      <c r="G23" s="7">
        <f>IF(I23=0,0,1)+IF(K23=0,0,1)+IF(M23=0,0,1)+IF(O23=0,0,1)+IF(Q23=0,0,1)+IF(S23=0,0,1)+IF(U23=0,0,1)+IF(W23=0,0,1)++IF(Y23=0,0,1)+IF(AA23=0,0,1)+IF(AC23=0,0,1)+IF(AE23=0,0,1)+IF(AG23=0,0,1)+IF(AI23=0,0,1)+IF(AK23=0,0,1)</f>
        <v>5</v>
      </c>
      <c r="H23" s="63">
        <f>IF(D23=0, "", D23/G23)</f>
        <v>138.6</v>
      </c>
      <c r="I23" s="59">
        <v>8</v>
      </c>
      <c r="J23" s="59">
        <f>VLOOKUP(I23,'Начисление очков NEW'!$G$4:$H$68,2,FALSE)</f>
        <v>110</v>
      </c>
      <c r="K23" s="8">
        <v>10</v>
      </c>
      <c r="L23" s="8">
        <f>VLOOKUP(K23,'Начисление очков NEW'!$G$4:$H$68,2,FALSE)</f>
        <v>75</v>
      </c>
      <c r="M23" s="59">
        <v>5</v>
      </c>
      <c r="N23" s="59">
        <f>VLOOKUP(M23,'Начисление очков NEW'!$B$4:$C$68,2,FALSE)</f>
        <v>250</v>
      </c>
      <c r="O23" s="59"/>
      <c r="P23" s="59">
        <f>VLOOKUP(O23,'Начисление очков NEW'!$V$4:$W$68,2,FALSE)</f>
        <v>0</v>
      </c>
      <c r="Q23" s="8"/>
      <c r="R23" s="8">
        <f>VLOOKUP(Q23,'Начисление очков NEW'!$G$4:$H$68,2,FALSE)</f>
        <v>0</v>
      </c>
      <c r="S23" s="59"/>
      <c r="T23" s="59">
        <f>VLOOKUP(S23,'Начисление очков NEW'!$G$4:$H$68,2,FALSE)</f>
        <v>0</v>
      </c>
      <c r="U23" s="8">
        <v>8</v>
      </c>
      <c r="V23" s="8">
        <f>VLOOKUP(U23,'Начисление очков NEW'!$B$4:$C$68,2,FALSE)</f>
        <v>180</v>
      </c>
      <c r="W23" s="8"/>
      <c r="X23" s="8">
        <f>VLOOKUP(W23,'Начисление очков NEW'!$V$4:$W$68,2,FALSE)</f>
        <v>0</v>
      </c>
      <c r="Y23" s="59"/>
      <c r="Z23" s="59">
        <f>VLOOKUP(Y23,'Начисление очков NEW'!$L$4:$M$68,2,FALSE)</f>
        <v>0</v>
      </c>
      <c r="AA23" s="8">
        <v>6</v>
      </c>
      <c r="AB23" s="8">
        <f>VLOOKUP(AA23,'Начисление очков NEW'!$L$4:$M$68,2,FALSE)</f>
        <v>78</v>
      </c>
      <c r="AC23" s="59"/>
      <c r="AD23" s="59">
        <f>VLOOKUP(AC23,'Начисление очков NEW'!$G$4:$H$68,2,FALSE)</f>
        <v>0</v>
      </c>
      <c r="AE23" s="59"/>
      <c r="AF23" s="59">
        <f>VLOOKUP(AE23,'Начисление очков NEW'!$V$4:$W$68,2,FALSE)</f>
        <v>0</v>
      </c>
      <c r="AG23" s="8"/>
      <c r="AH23" s="8">
        <f>VLOOKUP(AG23,'Начисление очков NEW'!$B$4:$C$68,2,FALSE)</f>
        <v>0</v>
      </c>
      <c r="AI23" s="59"/>
      <c r="AJ23" s="59">
        <f>VLOOKUP(AI23,'Начисление очков NEW'!$G$4:$H$68,2,FALSE)</f>
        <v>0</v>
      </c>
      <c r="AK23" s="8"/>
      <c r="AL23" s="8">
        <f>VLOOKUP(AK23,'Начисление очков NEW'!$G$4:$H$68,2,FALSE)</f>
        <v>0</v>
      </c>
      <c r="AM23" s="70"/>
      <c r="AN23" s="70">
        <f>VLOOKUP(AM23,'Начисление очков NEW'!$G$4:$H$68,2,FALSE)</f>
        <v>0</v>
      </c>
      <c r="AO23" s="74">
        <f>J23+L23+N23+P23+R23+T23+V23+X23+Z23+AB23+AD23+AF23+AH23+AJ23+AL23-I23-K23-M23-O23-Q23-S23-U23-W23-Y23-AA23-AC23-AE23-AG23-AI23-AK23</f>
        <v>656</v>
      </c>
      <c r="AP23" s="74">
        <v>583</v>
      </c>
      <c r="AQ23" s="74">
        <v>19</v>
      </c>
    </row>
    <row r="24" spans="2:43" s="3" customFormat="1" ht="15.9" customHeight="1" x14ac:dyDescent="0.3">
      <c r="B24" s="49">
        <f t="shared" si="1"/>
        <v>16</v>
      </c>
      <c r="C24" s="10" t="s">
        <v>55</v>
      </c>
      <c r="D24" s="48">
        <f>J24+L24+N24+P24+R24+T24+V24+X24+Z24+AB24+AD24+AF24+AH24+AJ24+AL24</f>
        <v>665</v>
      </c>
      <c r="E24" s="51">
        <f>D24-AP24</f>
        <v>-55</v>
      </c>
      <c r="F24" s="50">
        <f>IF(AQ24=0," ",AQ24-B24)</f>
        <v>-2</v>
      </c>
      <c r="G24" s="7">
        <f>IF(I24=0,0,1)+IF(K24=0,0,1)+IF(M24=0,0,1)+IF(O24=0,0,1)+IF(Q24=0,0,1)+IF(S24=0,0,1)+IF(U24=0,0,1)+IF(W24=0,0,1)++IF(Y24=0,0,1)+IF(AA24=0,0,1)+IF(AC24=0,0,1)+IF(AE24=0,0,1)+IF(AG24=0,0,1)+IF(AI24=0,0,1)+IF(AK24=0,0,1)</f>
        <v>7</v>
      </c>
      <c r="H24" s="63">
        <f>IF(D24=0, "", D24/G24)</f>
        <v>95</v>
      </c>
      <c r="I24" s="59"/>
      <c r="J24" s="59">
        <f>VLOOKUP(I24,'Начисление очков NEW'!$G$4:$H$68,2,FALSE)</f>
        <v>0</v>
      </c>
      <c r="K24" s="8"/>
      <c r="L24" s="8">
        <f>VLOOKUP(K24,'Начисление очков NEW'!$G$4:$H$68,2,FALSE)</f>
        <v>0</v>
      </c>
      <c r="M24" s="59">
        <v>11</v>
      </c>
      <c r="N24" s="59">
        <f>VLOOKUP(M24,'Начисление очков NEW'!$B$4:$C$68,2,FALSE)</f>
        <v>110</v>
      </c>
      <c r="O24" s="59"/>
      <c r="P24" s="59">
        <f>VLOOKUP(O24,'Начисление очков NEW'!$V$4:$W$68,2,FALSE)</f>
        <v>0</v>
      </c>
      <c r="Q24" s="8"/>
      <c r="R24" s="8">
        <f>VLOOKUP(Q24,'Начисление очков NEW'!$G$4:$H$68,2,FALSE)</f>
        <v>0</v>
      </c>
      <c r="S24" s="59">
        <v>4</v>
      </c>
      <c r="T24" s="59">
        <f>VLOOKUP(S24,'Начисление очков NEW'!$G$4:$H$68,2,FALSE)</f>
        <v>215</v>
      </c>
      <c r="U24" s="8">
        <v>13</v>
      </c>
      <c r="V24" s="8">
        <f>VLOOKUP(U24,'Начисление очков NEW'!$B$4:$C$68,2,FALSE)</f>
        <v>90</v>
      </c>
      <c r="W24" s="8"/>
      <c r="X24" s="8">
        <f>VLOOKUP(W24,'Начисление очков NEW'!$V$4:$W$68,2,FALSE)</f>
        <v>0</v>
      </c>
      <c r="Y24" s="59"/>
      <c r="Z24" s="59">
        <f>VLOOKUP(Y24,'Начисление очков NEW'!$L$4:$M$68,2,FALSE)</f>
        <v>0</v>
      </c>
      <c r="AA24" s="8"/>
      <c r="AB24" s="8">
        <f>VLOOKUP(AA24,'Начисление очков NEW'!$L$4:$M$68,2,FALSE)</f>
        <v>0</v>
      </c>
      <c r="AC24" s="59"/>
      <c r="AD24" s="59">
        <f>VLOOKUP(AC24,'Начисление очков NEW'!$G$4:$H$68,2,FALSE)</f>
        <v>0</v>
      </c>
      <c r="AE24" s="59">
        <v>3</v>
      </c>
      <c r="AF24" s="59">
        <f>VLOOKUP(AE24,'Начисление очков NEW'!$V$4:$W$68,2,FALSE)</f>
        <v>55</v>
      </c>
      <c r="AG24" s="8">
        <v>15</v>
      </c>
      <c r="AH24" s="8">
        <f>VLOOKUP(AG24,'Начисление очков NEW'!$B$4:$C$68,2,FALSE)</f>
        <v>90</v>
      </c>
      <c r="AI24" s="59">
        <v>13</v>
      </c>
      <c r="AJ24" s="59">
        <f>VLOOKUP(AI24,'Начисление очков NEW'!$G$4:$H$68,2,FALSE)</f>
        <v>55</v>
      </c>
      <c r="AK24" s="8">
        <v>17</v>
      </c>
      <c r="AL24" s="8">
        <f>VLOOKUP(AK24,'Начисление очков NEW'!$G$4:$H$68,2,FALSE)</f>
        <v>50</v>
      </c>
      <c r="AM24" s="70">
        <v>15</v>
      </c>
      <c r="AN24" s="70">
        <f>VLOOKUP(AM24,'Начисление очков NEW'!$G$4:$H$68,2,FALSE)</f>
        <v>55</v>
      </c>
      <c r="AO24" s="74">
        <f>J24+L24+N24+P24+R24+T24+V24+X24+Z24+AB24+AD24+AF24+AH24+AJ24+AL24-I24-K24-M24-O24-Q24-S24-U24-W24-Y24-AA24-AC24-AE24-AG24-AI24-AK24</f>
        <v>589</v>
      </c>
      <c r="AP24" s="74">
        <v>720</v>
      </c>
      <c r="AQ24" s="74">
        <v>14</v>
      </c>
    </row>
    <row r="25" spans="2:43" s="3" customFormat="1" ht="15.9" customHeight="1" x14ac:dyDescent="0.3">
      <c r="B25" s="49">
        <f t="shared" si="1"/>
        <v>17</v>
      </c>
      <c r="C25" s="10" t="s">
        <v>64</v>
      </c>
      <c r="D25" s="48">
        <f>J25+L25+N25+P25+R25+T25+V25+X25+Z25+AB25+AD25+AF25+AH25+AJ25+AL25</f>
        <v>610</v>
      </c>
      <c r="E25" s="51">
        <f>D25-AP25</f>
        <v>-21</v>
      </c>
      <c r="F25" s="50">
        <f>IF(AQ25=0," ",AQ25-B25)</f>
        <v>-1</v>
      </c>
      <c r="G25" s="7">
        <f>IF(I25=0,0,1)+IF(K25=0,0,1)+IF(M25=0,0,1)+IF(O25=0,0,1)+IF(Q25=0,0,1)+IF(S25=0,0,1)+IF(U25=0,0,1)+IF(W25=0,0,1)++IF(Y25=0,0,1)+IF(AA25=0,0,1)+IF(AC25=0,0,1)+IF(AE25=0,0,1)+IF(AG25=0,0,1)+IF(AI25=0,0,1)+IF(AK25=0,0,1)</f>
        <v>6</v>
      </c>
      <c r="H25" s="63">
        <f>IF(D25=0, "", D25/G25)</f>
        <v>101.66666666666667</v>
      </c>
      <c r="I25" s="59"/>
      <c r="J25" s="59">
        <f>VLOOKUP(I25,'Начисление очков NEW'!$G$4:$H$68,2,FALSE)</f>
        <v>0</v>
      </c>
      <c r="K25" s="8"/>
      <c r="L25" s="8">
        <f>VLOOKUP(K25,'Начисление очков NEW'!$G$4:$H$68,2,FALSE)</f>
        <v>0</v>
      </c>
      <c r="M25" s="59">
        <v>8</v>
      </c>
      <c r="N25" s="59">
        <f>VLOOKUP(M25,'Начисление очков NEW'!$B$4:$C$68,2,FALSE)</f>
        <v>180</v>
      </c>
      <c r="O25" s="59"/>
      <c r="P25" s="59">
        <f>VLOOKUP(O25,'Начисление очков NEW'!$V$4:$W$68,2,FALSE)</f>
        <v>0</v>
      </c>
      <c r="Q25" s="8"/>
      <c r="R25" s="8">
        <f>VLOOKUP(Q25,'Начисление очков NEW'!$G$4:$H$68,2,FALSE)</f>
        <v>0</v>
      </c>
      <c r="S25" s="59"/>
      <c r="T25" s="59">
        <f>VLOOKUP(S25,'Начисление очков NEW'!$G$4:$H$68,2,FALSE)</f>
        <v>0</v>
      </c>
      <c r="U25" s="8">
        <v>11</v>
      </c>
      <c r="V25" s="8">
        <f>VLOOKUP(U25,'Начисление очков NEW'!$B$4:$C$68,2,FALSE)</f>
        <v>110</v>
      </c>
      <c r="W25" s="8"/>
      <c r="X25" s="8">
        <f>VLOOKUP(W25,'Начисление очков NEW'!$V$4:$W$68,2,FALSE)</f>
        <v>0</v>
      </c>
      <c r="Y25" s="59"/>
      <c r="Z25" s="59">
        <f>VLOOKUP(Y25,'Начисление очков NEW'!$L$4:$M$68,2,FALSE)</f>
        <v>0</v>
      </c>
      <c r="AA25" s="8">
        <v>10</v>
      </c>
      <c r="AB25" s="8">
        <f>VLOOKUP(AA25,'Начисление очков NEW'!$L$4:$M$68,2,FALSE)</f>
        <v>45</v>
      </c>
      <c r="AC25" s="59"/>
      <c r="AD25" s="59">
        <f>VLOOKUP(AC25,'Начисление очков NEW'!$G$4:$H$68,2,FALSE)</f>
        <v>0</v>
      </c>
      <c r="AE25" s="59">
        <v>1</v>
      </c>
      <c r="AF25" s="59">
        <f>VLOOKUP(AE25,'Начисление очков NEW'!$V$4:$W$68,2,FALSE)</f>
        <v>130</v>
      </c>
      <c r="AG25" s="8">
        <v>17</v>
      </c>
      <c r="AH25" s="8">
        <f>VLOOKUP(AG25,'Начисление очков NEW'!$B$4:$C$68,2,FALSE)</f>
        <v>80</v>
      </c>
      <c r="AI25" s="59"/>
      <c r="AJ25" s="59">
        <f>VLOOKUP(AI25,'Начисление очков NEW'!$G$4:$H$68,2,FALSE)</f>
        <v>0</v>
      </c>
      <c r="AK25" s="8">
        <v>12</v>
      </c>
      <c r="AL25" s="8">
        <f>VLOOKUP(AK25,'Начисление очков NEW'!$G$4:$H$68,2,FALSE)</f>
        <v>65</v>
      </c>
      <c r="AM25" s="70">
        <v>23</v>
      </c>
      <c r="AN25" s="70">
        <f>VLOOKUP(AM25,'Начисление очков NEW'!$G$4:$H$68,2,FALSE)</f>
        <v>21</v>
      </c>
      <c r="AO25" s="74">
        <f>J25+L25+N25+P25+R25+T25+V25+X25+Z25+AB25+AD25+AF25+AH25+AJ25+AL25-I25-K25-M25-O25-Q25-S25-U25-W25-Y25-AA25-AC25-AE25-AG25-AI25-AK25</f>
        <v>551</v>
      </c>
      <c r="AP25" s="74">
        <v>631</v>
      </c>
      <c r="AQ25" s="74">
        <v>16</v>
      </c>
    </row>
    <row r="26" spans="2:43" s="3" customFormat="1" ht="15.9" customHeight="1" x14ac:dyDescent="0.3">
      <c r="B26" s="49">
        <f t="shared" si="1"/>
        <v>18</v>
      </c>
      <c r="C26" s="10" t="s">
        <v>28</v>
      </c>
      <c r="D26" s="48">
        <f>J26+L26+N26+P26+R26+T26+V26+X26+Z26+AB26+AD26+AF26+AH26+AJ26+AL26</f>
        <v>600</v>
      </c>
      <c r="E26" s="51">
        <f>D26-AP26</f>
        <v>0</v>
      </c>
      <c r="F26" s="50">
        <f>IF(AQ26=0," ",AQ26-B26)</f>
        <v>0</v>
      </c>
      <c r="G26" s="7">
        <f>IF(I26=0,0,1)+IF(K26=0,0,1)+IF(M26=0,0,1)+IF(O26=0,0,1)+IF(Q26=0,0,1)+IF(S26=0,0,1)+IF(U26=0,0,1)+IF(W26=0,0,1)++IF(Y26=0,0,1)+IF(AA26=0,0,1)+IF(AC26=0,0,1)+IF(AE26=0,0,1)+IF(AG26=0,0,1)+IF(AI26=0,0,1)+IF(AK26=0,0,1)</f>
        <v>1</v>
      </c>
      <c r="H26" s="63">
        <f>IF(D26=0, "", D26/G26)</f>
        <v>600</v>
      </c>
      <c r="I26" s="59"/>
      <c r="J26" s="59">
        <f>VLOOKUP(I26,'Начисление очков NEW'!$G$4:$H$68,2,FALSE)</f>
        <v>0</v>
      </c>
      <c r="K26" s="8"/>
      <c r="L26" s="8">
        <f>VLOOKUP(K26,'Начисление очков NEW'!$G$4:$H$68,2,FALSE)</f>
        <v>0</v>
      </c>
      <c r="M26" s="59"/>
      <c r="N26" s="59">
        <f>VLOOKUP(M26,'Начисление очков NEW'!$B$4:$C$68,2,FALSE)</f>
        <v>0</v>
      </c>
      <c r="O26" s="59"/>
      <c r="P26" s="59">
        <f>VLOOKUP(O26,'Начисление очков NEW'!$V$4:$W$68,2,FALSE)</f>
        <v>0</v>
      </c>
      <c r="Q26" s="8"/>
      <c r="R26" s="8">
        <f>VLOOKUP(Q26,'Начисление очков NEW'!$G$4:$H$68,2,FALSE)</f>
        <v>0</v>
      </c>
      <c r="S26" s="59"/>
      <c r="T26" s="59">
        <f>VLOOKUP(S26,'Начисление очков NEW'!$G$4:$H$68,2,FALSE)</f>
        <v>0</v>
      </c>
      <c r="U26" s="8"/>
      <c r="V26" s="8">
        <f>VLOOKUP(U26,'Начисление очков NEW'!$B$4:$C$68,2,FALSE)</f>
        <v>0</v>
      </c>
      <c r="W26" s="8"/>
      <c r="X26" s="8">
        <f>VLOOKUP(W26,'Начисление очков NEW'!$V$4:$W$68,2,FALSE)</f>
        <v>0</v>
      </c>
      <c r="Y26" s="59"/>
      <c r="Z26" s="59">
        <f>VLOOKUP(Y26,'Начисление очков NEW'!$L$4:$M$68,2,FALSE)</f>
        <v>0</v>
      </c>
      <c r="AA26" s="8"/>
      <c r="AB26" s="8">
        <f>VLOOKUP(AA26,'Начисление очков NEW'!$L$4:$M$68,2,FALSE)</f>
        <v>0</v>
      </c>
      <c r="AC26" s="59"/>
      <c r="AD26" s="59">
        <f>VLOOKUP(AC26,'Начисление очков NEW'!$G$4:$H$68,2,FALSE)</f>
        <v>0</v>
      </c>
      <c r="AE26" s="59"/>
      <c r="AF26" s="59">
        <f>VLOOKUP(AE26,'Начисление очков NEW'!$V$4:$W$68,2,FALSE)</f>
        <v>0</v>
      </c>
      <c r="AG26" s="8"/>
      <c r="AH26" s="8">
        <f>VLOOKUP(AG26,'Начисление очков NEW'!$B$4:$C$68,2,FALSE)</f>
        <v>0</v>
      </c>
      <c r="AI26" s="59"/>
      <c r="AJ26" s="59">
        <f>VLOOKUP(AI26,'Начисление очков NEW'!$G$4:$H$68,2,FALSE)</f>
        <v>0</v>
      </c>
      <c r="AK26" s="8">
        <v>1</v>
      </c>
      <c r="AL26" s="8">
        <f>VLOOKUP(AK26,'Начисление очков NEW'!$G$4:$H$68,2,FALSE)</f>
        <v>600</v>
      </c>
      <c r="AM26" s="70"/>
      <c r="AN26" s="70">
        <f>VLOOKUP(AM26,'Начисление очков NEW'!$G$4:$H$68,2,FALSE)</f>
        <v>0</v>
      </c>
      <c r="AO26" s="74">
        <f>J26+L26+N26+P26+R26+T26+V26+X26+Z26+AB26+AD26+AF26+AH26+AJ26+AL26-I26-K26-M26-O26-Q26-S26-U26-W26-Y26-AA26-AC26-AE26-AG26-AI26-AK26</f>
        <v>599</v>
      </c>
      <c r="AP26" s="74">
        <v>600</v>
      </c>
      <c r="AQ26" s="74">
        <v>18</v>
      </c>
    </row>
    <row r="27" spans="2:43" s="3" customFormat="1" ht="15.9" customHeight="1" x14ac:dyDescent="0.3">
      <c r="B27" s="49">
        <f t="shared" si="1"/>
        <v>19</v>
      </c>
      <c r="C27" s="10" t="s">
        <v>82</v>
      </c>
      <c r="D27" s="48">
        <f>J27+L27+N27+P27+R27+T27+V27+X27+Z27+AB27+AD27+AF27+AH27+AJ27+AL27</f>
        <v>570</v>
      </c>
      <c r="E27" s="51">
        <f>D27-AP27</f>
        <v>0</v>
      </c>
      <c r="F27" s="50">
        <f>IF(AQ27=0," ",AQ27-B27)</f>
        <v>1</v>
      </c>
      <c r="G27" s="7">
        <f>IF(I27=0,0,1)+IF(K27=0,0,1)+IF(M27=0,0,1)+IF(O27=0,0,1)+IF(Q27=0,0,1)+IF(S27=0,0,1)+IF(U27=0,0,1)+IF(W27=0,0,1)++IF(Y27=0,0,1)+IF(AA27=0,0,1)+IF(AC27=0,0,1)+IF(AE27=0,0,1)+IF(AG27=0,0,1)+IF(AI27=0,0,1)+IF(AK27=0,0,1)</f>
        <v>5</v>
      </c>
      <c r="H27" s="63">
        <f>IF(D27=0, "", D27/G27)</f>
        <v>114</v>
      </c>
      <c r="I27" s="59"/>
      <c r="J27" s="59">
        <f>VLOOKUP(I27,'Начисление очков NEW'!$G$4:$H$68,2,FALSE)</f>
        <v>0</v>
      </c>
      <c r="K27" s="8">
        <v>5</v>
      </c>
      <c r="L27" s="8">
        <f>VLOOKUP(K27,'Начисление очков NEW'!$G$4:$H$68,2,FALSE)</f>
        <v>150</v>
      </c>
      <c r="M27" s="59"/>
      <c r="N27" s="59">
        <f>VLOOKUP(M27,'Начисление очков NEW'!$B$4:$C$68,2,FALSE)</f>
        <v>0</v>
      </c>
      <c r="O27" s="59"/>
      <c r="P27" s="59">
        <f>VLOOKUP(O27,'Начисление очков NEW'!$V$4:$W$68,2,FALSE)</f>
        <v>0</v>
      </c>
      <c r="Q27" s="8">
        <v>9</v>
      </c>
      <c r="R27" s="8">
        <f>VLOOKUP(Q27,'Начисление очков NEW'!$G$4:$H$68,2,FALSE)</f>
        <v>90</v>
      </c>
      <c r="S27" s="59"/>
      <c r="T27" s="59">
        <f>VLOOKUP(S27,'Начисление очков NEW'!$G$4:$H$68,2,FALSE)</f>
        <v>0</v>
      </c>
      <c r="U27" s="8"/>
      <c r="V27" s="8">
        <f>VLOOKUP(U27,'Начисление очков NEW'!$B$4:$C$68,2,FALSE)</f>
        <v>0</v>
      </c>
      <c r="W27" s="8"/>
      <c r="X27" s="8">
        <f>VLOOKUP(W27,'Начисление очков NEW'!$V$4:$W$68,2,FALSE)</f>
        <v>0</v>
      </c>
      <c r="Y27" s="59"/>
      <c r="Z27" s="59">
        <f>VLOOKUP(Y27,'Начисление очков NEW'!$L$4:$M$68,2,FALSE)</f>
        <v>0</v>
      </c>
      <c r="AA27" s="8"/>
      <c r="AB27" s="8">
        <f>VLOOKUP(AA27,'Начисление очков NEW'!$L$4:$M$68,2,FALSE)</f>
        <v>0</v>
      </c>
      <c r="AC27" s="59">
        <v>7</v>
      </c>
      <c r="AD27" s="59">
        <f>VLOOKUP(AC27,'Начисление очков NEW'!$G$4:$H$68,2,FALSE)</f>
        <v>110</v>
      </c>
      <c r="AE27" s="59"/>
      <c r="AF27" s="59">
        <f>VLOOKUP(AE27,'Начисление очков NEW'!$V$4:$W$68,2,FALSE)</f>
        <v>0</v>
      </c>
      <c r="AG27" s="8"/>
      <c r="AH27" s="8">
        <f>VLOOKUP(AG27,'Начисление очков NEW'!$B$4:$C$68,2,FALSE)</f>
        <v>0</v>
      </c>
      <c r="AI27" s="59">
        <v>9</v>
      </c>
      <c r="AJ27" s="59">
        <f>VLOOKUP(AI27,'Начисление очков NEW'!$G$4:$H$68,2,FALSE)</f>
        <v>90</v>
      </c>
      <c r="AK27" s="8">
        <v>6</v>
      </c>
      <c r="AL27" s="8">
        <f>VLOOKUP(AK27,'Начисление очков NEW'!$G$4:$H$68,2,FALSE)</f>
        <v>130</v>
      </c>
      <c r="AM27" s="70"/>
      <c r="AN27" s="70">
        <f>VLOOKUP(AM27,'Начисление очков NEW'!$G$4:$H$68,2,FALSE)</f>
        <v>0</v>
      </c>
      <c r="AO27" s="74">
        <f>J27+L27+N27+P27+R27+T27+V27+X27+Z27+AB27+AD27+AF27+AH27+AJ27+AL27-I27-K27-M27-O27-Q27-S27-U27-W27-Y27-AA27-AC27-AE27-AG27-AI27-AK27</f>
        <v>534</v>
      </c>
      <c r="AP27" s="74">
        <v>570</v>
      </c>
      <c r="AQ27" s="74">
        <v>20</v>
      </c>
    </row>
    <row r="28" spans="2:43" s="3" customFormat="1" ht="15.9" customHeight="1" x14ac:dyDescent="0.3">
      <c r="B28" s="49">
        <f t="shared" si="1"/>
        <v>20</v>
      </c>
      <c r="C28" s="10" t="s">
        <v>50</v>
      </c>
      <c r="D28" s="48">
        <f>J28+L28+N28+P28+R28+T28+V28+X28+Z28+AB28+AD28+AF28+AH28+AJ28+AL28</f>
        <v>533</v>
      </c>
      <c r="E28" s="51">
        <f>D28-AP28</f>
        <v>65</v>
      </c>
      <c r="F28" s="50">
        <f>IF(AQ28=0," ",AQ28-B28)</f>
        <v>2</v>
      </c>
      <c r="G28" s="7">
        <f>IF(I28=0,0,1)+IF(K28=0,0,1)+IF(M28=0,0,1)+IF(O28=0,0,1)+IF(Q28=0,0,1)+IF(S28=0,0,1)+IF(U28=0,0,1)+IF(W28=0,0,1)++IF(Y28=0,0,1)+IF(AA28=0,0,1)+IF(AC28=0,0,1)+IF(AE28=0,0,1)+IF(AG28=0,0,1)+IF(AI28=0,0,1)+IF(AK28=0,0,1)</f>
        <v>5</v>
      </c>
      <c r="H28" s="63">
        <f>IF(D28=0, "", D28/G28)</f>
        <v>106.6</v>
      </c>
      <c r="I28" s="59">
        <v>12</v>
      </c>
      <c r="J28" s="59">
        <f>VLOOKUP(I28,'Начисление очков NEW'!$G$4:$H$68,2,FALSE)</f>
        <v>65</v>
      </c>
      <c r="K28" s="8"/>
      <c r="L28" s="8">
        <f>VLOOKUP(K28,'Начисление очков NEW'!$G$4:$H$68,2,FALSE)</f>
        <v>0</v>
      </c>
      <c r="M28" s="59"/>
      <c r="N28" s="59">
        <f>VLOOKUP(M28,'Начисление очков NEW'!$B$4:$C$68,2,FALSE)</f>
        <v>0</v>
      </c>
      <c r="O28" s="59">
        <v>5</v>
      </c>
      <c r="P28" s="59">
        <f>VLOOKUP(O28,'Начисление очков NEW'!$V$4:$W$68,2,FALSE)</f>
        <v>40</v>
      </c>
      <c r="Q28" s="8">
        <v>3</v>
      </c>
      <c r="R28" s="8">
        <f>VLOOKUP(Q28,'Начисление очков NEW'!$G$4:$H$68,2,FALSE)</f>
        <v>250</v>
      </c>
      <c r="S28" s="59">
        <v>6</v>
      </c>
      <c r="T28" s="59">
        <f>VLOOKUP(S28,'Начисление очков NEW'!$G$4:$H$68,2,FALSE)</f>
        <v>130</v>
      </c>
      <c r="U28" s="8"/>
      <c r="V28" s="8">
        <f>VLOOKUP(U28,'Начисление очков NEW'!$B$4:$C$68,2,FALSE)</f>
        <v>0</v>
      </c>
      <c r="W28" s="8">
        <v>4</v>
      </c>
      <c r="X28" s="8">
        <f>VLOOKUP(W28,'Начисление очков NEW'!$V$4:$W$68,2,FALSE)</f>
        <v>48</v>
      </c>
      <c r="Y28" s="59"/>
      <c r="Z28" s="59">
        <f>VLOOKUP(Y28,'Начисление очков NEW'!$L$4:$M$68,2,FALSE)</f>
        <v>0</v>
      </c>
      <c r="AA28" s="8"/>
      <c r="AB28" s="8">
        <f>VLOOKUP(AA28,'Начисление очков NEW'!$L$4:$M$68,2,FALSE)</f>
        <v>0</v>
      </c>
      <c r="AC28" s="59"/>
      <c r="AD28" s="59">
        <f>VLOOKUP(AC28,'Начисление очков NEW'!$G$4:$H$68,2,FALSE)</f>
        <v>0</v>
      </c>
      <c r="AE28" s="59"/>
      <c r="AF28" s="59">
        <f>VLOOKUP(AE28,'Начисление очков NEW'!$V$4:$W$68,2,FALSE)</f>
        <v>0</v>
      </c>
      <c r="AG28" s="8"/>
      <c r="AH28" s="8">
        <f>VLOOKUP(AG28,'Начисление очков NEW'!$B$4:$C$68,2,FALSE)</f>
        <v>0</v>
      </c>
      <c r="AI28" s="59"/>
      <c r="AJ28" s="59">
        <f>VLOOKUP(AI28,'Начисление очков NEW'!$G$4:$H$68,2,FALSE)</f>
        <v>0</v>
      </c>
      <c r="AK28" s="8"/>
      <c r="AL28" s="8">
        <f>VLOOKUP(AK28,'Начисление очков NEW'!$G$4:$H$68,2,FALSE)</f>
        <v>0</v>
      </c>
      <c r="AM28" s="70"/>
      <c r="AN28" s="70">
        <f>VLOOKUP(AM28,'Начисление очков NEW'!$G$4:$H$68,2,FALSE)</f>
        <v>0</v>
      </c>
      <c r="AO28" s="74">
        <f>J28+L28+N28+P28+R28+T28+V28+X28+Z28+AB28+AD28+AF28+AH28+AJ28+AL28-I28-K28-M28-O28-Q28-S28-U28-W28-Y28-AA28-AC28-AE28-AG28-AI28-AK28</f>
        <v>503</v>
      </c>
      <c r="AP28" s="74">
        <v>468</v>
      </c>
      <c r="AQ28" s="74">
        <v>22</v>
      </c>
    </row>
    <row r="29" spans="2:43" s="3" customFormat="1" ht="15.9" customHeight="1" x14ac:dyDescent="0.3">
      <c r="B29" s="49">
        <f t="shared" si="1"/>
        <v>21</v>
      </c>
      <c r="C29" s="10" t="s">
        <v>45</v>
      </c>
      <c r="D29" s="48">
        <f>J29+L29+N29+P29+R29+T29+V29+X29+Z29+AB29+AD29+AF29+AH29+AJ29+AL29</f>
        <v>520</v>
      </c>
      <c r="E29" s="51">
        <f>D29-AP29</f>
        <v>-110</v>
      </c>
      <c r="F29" s="50">
        <f>IF(AQ29=0," ",AQ29-B29)</f>
        <v>-4</v>
      </c>
      <c r="G29" s="7">
        <f>IF(I29=0,0,1)+IF(K29=0,0,1)+IF(M29=0,0,1)+IF(O29=0,0,1)+IF(Q29=0,0,1)+IF(S29=0,0,1)+IF(U29=0,0,1)+IF(W29=0,0,1)++IF(Y29=0,0,1)+IF(AA29=0,0,1)+IF(AC29=0,0,1)+IF(AE29=0,0,1)+IF(AG29=0,0,1)+IF(AI29=0,0,1)+IF(AK29=0,0,1)</f>
        <v>3</v>
      </c>
      <c r="H29" s="63">
        <f>IF(D29=0, "", D29/G29)</f>
        <v>173.33333333333334</v>
      </c>
      <c r="I29" s="59"/>
      <c r="J29" s="59">
        <f>VLOOKUP(I29,'Начисление очков NEW'!$G$4:$H$68,2,FALSE)</f>
        <v>0</v>
      </c>
      <c r="K29" s="8"/>
      <c r="L29" s="8">
        <f>VLOOKUP(K29,'Начисление очков NEW'!$G$4:$H$68,2,FALSE)</f>
        <v>0</v>
      </c>
      <c r="M29" s="59"/>
      <c r="N29" s="59">
        <f>VLOOKUP(M29,'Начисление очков NEW'!$B$4:$C$68,2,FALSE)</f>
        <v>0</v>
      </c>
      <c r="O29" s="59"/>
      <c r="P29" s="59">
        <f>VLOOKUP(O29,'Начисление очков NEW'!$V$4:$W$68,2,FALSE)</f>
        <v>0</v>
      </c>
      <c r="Q29" s="8"/>
      <c r="R29" s="8">
        <f>VLOOKUP(Q29,'Начисление очков NEW'!$G$4:$H$68,2,FALSE)</f>
        <v>0</v>
      </c>
      <c r="S29" s="59"/>
      <c r="T29" s="59">
        <f>VLOOKUP(S29,'Начисление очков NEW'!$G$4:$H$68,2,FALSE)</f>
        <v>0</v>
      </c>
      <c r="U29" s="8"/>
      <c r="V29" s="8">
        <f>VLOOKUP(U29,'Начисление очков NEW'!$B$4:$C$68,2,FALSE)</f>
        <v>0</v>
      </c>
      <c r="W29" s="8"/>
      <c r="X29" s="8">
        <f>VLOOKUP(W29,'Начисление очков NEW'!$V$4:$W$68,2,FALSE)</f>
        <v>0</v>
      </c>
      <c r="Y29" s="59"/>
      <c r="Z29" s="59">
        <f>VLOOKUP(Y29,'Начисление очков NEW'!$L$4:$M$68,2,FALSE)</f>
        <v>0</v>
      </c>
      <c r="AA29" s="8"/>
      <c r="AB29" s="8">
        <f>VLOOKUP(AA29,'Начисление очков NEW'!$L$4:$M$68,2,FALSE)</f>
        <v>0</v>
      </c>
      <c r="AC29" s="59">
        <v>4</v>
      </c>
      <c r="AD29" s="59">
        <f>VLOOKUP(AC29,'Начисление очков NEW'!$G$4:$H$68,2,FALSE)</f>
        <v>215</v>
      </c>
      <c r="AE29" s="59"/>
      <c r="AF29" s="59">
        <f>VLOOKUP(AE29,'Начисление очков NEW'!$V$4:$W$68,2,FALSE)</f>
        <v>0</v>
      </c>
      <c r="AG29" s="8"/>
      <c r="AH29" s="8">
        <f>VLOOKUP(AG29,'Начисление очков NEW'!$B$4:$C$68,2,FALSE)</f>
        <v>0</v>
      </c>
      <c r="AI29" s="59">
        <v>4</v>
      </c>
      <c r="AJ29" s="59">
        <f>VLOOKUP(AI29,'Начисление очков NEW'!$G$4:$H$68,2,FALSE)</f>
        <v>215</v>
      </c>
      <c r="AK29" s="8">
        <v>9</v>
      </c>
      <c r="AL29" s="8">
        <f>VLOOKUP(AK29,'Начисление очков NEW'!$G$4:$H$68,2,FALSE)</f>
        <v>90</v>
      </c>
      <c r="AM29" s="70">
        <v>7</v>
      </c>
      <c r="AN29" s="70">
        <f>VLOOKUP(AM29,'Начисление очков NEW'!$G$4:$H$68,2,FALSE)</f>
        <v>110</v>
      </c>
      <c r="AO29" s="74">
        <f>J29+L29+N29+P29+R29+T29+V29+X29+Z29+AB29+AD29+AF29+AH29+AJ29+AL29-I29-K29-M29-O29-Q29-S29-U29-W29-Y29-AA29-AC29-AE29-AG29-AI29-AK29</f>
        <v>503</v>
      </c>
      <c r="AP29" s="74">
        <v>630</v>
      </c>
      <c r="AQ29" s="74">
        <v>17</v>
      </c>
    </row>
    <row r="30" spans="2:43" s="3" customFormat="1" ht="15.9" customHeight="1" x14ac:dyDescent="0.3">
      <c r="B30" s="49">
        <f t="shared" si="1"/>
        <v>22</v>
      </c>
      <c r="C30" s="10" t="s">
        <v>122</v>
      </c>
      <c r="D30" s="48">
        <f>J30+L30+N30+P30+R30+T30+V30+X30+Z30+AB30+AD30+AF30+AH30+AJ30+AL30</f>
        <v>495</v>
      </c>
      <c r="E30" s="51">
        <f>D30-AP30</f>
        <v>55</v>
      </c>
      <c r="F30" s="50">
        <f>IF(AQ30=0," ",AQ30-B30)</f>
        <v>1</v>
      </c>
      <c r="G30" s="7">
        <f>IF(I30=0,0,1)+IF(K30=0,0,1)+IF(M30=0,0,1)+IF(O30=0,0,1)+IF(Q30=0,0,1)+IF(S30=0,0,1)+IF(U30=0,0,1)+IF(W30=0,0,1)++IF(Y30=0,0,1)+IF(AA30=0,0,1)+IF(AC30=0,0,1)+IF(AE30=0,0,1)+IF(AG30=0,0,1)+IF(AI30=0,0,1)+IF(AK30=0,0,1)</f>
        <v>6</v>
      </c>
      <c r="H30" s="63">
        <f>IF(D30=0, "", D30/G30)</f>
        <v>82.5</v>
      </c>
      <c r="I30" s="59">
        <v>16</v>
      </c>
      <c r="J30" s="59">
        <f>VLOOKUP(I30,'Начисление очков NEW'!$G$4:$H$68,2,FALSE)</f>
        <v>55</v>
      </c>
      <c r="K30" s="8">
        <v>12</v>
      </c>
      <c r="L30" s="8">
        <f>VLOOKUP(K30,'Начисление очков NEW'!$G$4:$H$68,2,FALSE)</f>
        <v>65</v>
      </c>
      <c r="M30" s="59"/>
      <c r="N30" s="59">
        <f>VLOOKUP(M30,'Начисление очков NEW'!$B$4:$C$68,2,FALSE)</f>
        <v>0</v>
      </c>
      <c r="O30" s="59">
        <v>9</v>
      </c>
      <c r="P30" s="59">
        <f>VLOOKUP(O30,'Начисление очков NEW'!$V$4:$W$68,2,FALSE)</f>
        <v>25</v>
      </c>
      <c r="Q30" s="8">
        <v>4</v>
      </c>
      <c r="R30" s="8">
        <f>VLOOKUP(Q30,'Начисление очков NEW'!$G$4:$H$68,2,FALSE)</f>
        <v>215</v>
      </c>
      <c r="S30" s="59">
        <v>8</v>
      </c>
      <c r="T30" s="59">
        <f>VLOOKUP(S30,'Начисление очков NEW'!$G$4:$H$68,2,FALSE)</f>
        <v>110</v>
      </c>
      <c r="U30" s="8"/>
      <c r="V30" s="8">
        <f>VLOOKUP(U30,'Начисление очков NEW'!$B$4:$C$68,2,FALSE)</f>
        <v>0</v>
      </c>
      <c r="W30" s="8">
        <v>9</v>
      </c>
      <c r="X30" s="8">
        <f>VLOOKUP(W30,'Начисление очков NEW'!$V$4:$W$68,2,FALSE)</f>
        <v>25</v>
      </c>
      <c r="Y30" s="59"/>
      <c r="Z30" s="59">
        <f>VLOOKUP(Y30,'Начисление очков NEW'!$L$4:$M$68,2,FALSE)</f>
        <v>0</v>
      </c>
      <c r="AA30" s="8"/>
      <c r="AB30" s="8">
        <f>VLOOKUP(AA30,'Начисление очков NEW'!$L$4:$M$68,2,FALSE)</f>
        <v>0</v>
      </c>
      <c r="AC30" s="59"/>
      <c r="AD30" s="59">
        <f>VLOOKUP(AC30,'Начисление очков NEW'!$G$4:$H$68,2,FALSE)</f>
        <v>0</v>
      </c>
      <c r="AE30" s="59"/>
      <c r="AF30" s="59">
        <f>VLOOKUP(AE30,'Начисление очков NEW'!$V$4:$W$68,2,FALSE)</f>
        <v>0</v>
      </c>
      <c r="AG30" s="8"/>
      <c r="AH30" s="8">
        <f>VLOOKUP(AG30,'Начисление очков NEW'!$B$4:$C$68,2,FALSE)</f>
        <v>0</v>
      </c>
      <c r="AI30" s="59"/>
      <c r="AJ30" s="59">
        <f>VLOOKUP(AI30,'Начисление очков NEW'!$G$4:$H$68,2,FALSE)</f>
        <v>0</v>
      </c>
      <c r="AK30" s="8"/>
      <c r="AL30" s="8">
        <f>VLOOKUP(AK30,'Начисление очков NEW'!$G$4:$H$68,2,FALSE)</f>
        <v>0</v>
      </c>
      <c r="AM30" s="70"/>
      <c r="AN30" s="70">
        <f>VLOOKUP(AM30,'Начисление очков NEW'!$G$4:$H$68,2,FALSE)</f>
        <v>0</v>
      </c>
      <c r="AO30" s="74">
        <f>J30+L30+N30+P30+R30+T30+V30+X30+Z30+AB30+AD30+AF30+AH30+AJ30+AL30-I30-K30-M30-O30-Q30-S30-U30-W30-Y30-AA30-AC30-AE30-AG30-AI30-AK30</f>
        <v>437</v>
      </c>
      <c r="AP30" s="74">
        <v>440</v>
      </c>
      <c r="AQ30" s="74">
        <v>23</v>
      </c>
    </row>
    <row r="31" spans="2:43" s="3" customFormat="1" ht="15.9" customHeight="1" x14ac:dyDescent="0.3">
      <c r="B31" s="49">
        <f t="shared" si="1"/>
        <v>23</v>
      </c>
      <c r="C31" s="10" t="s">
        <v>71</v>
      </c>
      <c r="D31" s="48">
        <f>J31+L31+N31+P31+R31+T31+V31+X31+Z31+AB31+AD31+AF31+AH31+AJ31+AL31</f>
        <v>484</v>
      </c>
      <c r="E31" s="51">
        <f>D31-AP31</f>
        <v>9</v>
      </c>
      <c r="F31" s="50">
        <f>IF(AQ31=0," ",AQ31-B31)</f>
        <v>-2</v>
      </c>
      <c r="G31" s="7">
        <f>IF(I31=0,0,1)+IF(K31=0,0,1)+IF(M31=0,0,1)+IF(O31=0,0,1)+IF(Q31=0,0,1)+IF(S31=0,0,1)+IF(U31=0,0,1)+IF(W31=0,0,1)++IF(Y31=0,0,1)+IF(AA31=0,0,1)+IF(AC31=0,0,1)+IF(AE31=0,0,1)+IF(AG31=0,0,1)+IF(AI31=0,0,1)+IF(AK31=0,0,1)</f>
        <v>10</v>
      </c>
      <c r="H31" s="63">
        <f>IF(D31=0, "", D31/G31)</f>
        <v>48.4</v>
      </c>
      <c r="I31" s="59">
        <v>20</v>
      </c>
      <c r="J31" s="59">
        <f>VLOOKUP(I31,'Начисление очков NEW'!$G$4:$H$68,2,FALSE)</f>
        <v>27</v>
      </c>
      <c r="K31" s="8">
        <v>18</v>
      </c>
      <c r="L31" s="8">
        <f>VLOOKUP(K31,'Начисление очков NEW'!$G$4:$H$68,2,FALSE)</f>
        <v>38</v>
      </c>
      <c r="M31" s="59"/>
      <c r="N31" s="59">
        <f>VLOOKUP(M31,'Начисление очков NEW'!$B$4:$C$68,2,FALSE)</f>
        <v>0</v>
      </c>
      <c r="O31" s="59">
        <v>13</v>
      </c>
      <c r="P31" s="59">
        <f>VLOOKUP(O31,'Начисление очков NEW'!$V$4:$W$68,2,FALSE)</f>
        <v>13</v>
      </c>
      <c r="Q31" s="8">
        <v>6</v>
      </c>
      <c r="R31" s="8">
        <f>VLOOKUP(Q31,'Начисление очков NEW'!$G$4:$H$68,2,FALSE)</f>
        <v>130</v>
      </c>
      <c r="S31" s="59"/>
      <c r="T31" s="59">
        <f>VLOOKUP(S31,'Начисление очков NEW'!$G$4:$H$68,2,FALSE)</f>
        <v>0</v>
      </c>
      <c r="U31" s="8">
        <v>16</v>
      </c>
      <c r="V31" s="8">
        <f>VLOOKUP(U31,'Начисление очков NEW'!$B$4:$C$68,2,FALSE)</f>
        <v>90</v>
      </c>
      <c r="W31" s="8"/>
      <c r="X31" s="8">
        <f>VLOOKUP(W31,'Начисление очков NEW'!$V$4:$W$68,2,FALSE)</f>
        <v>0</v>
      </c>
      <c r="Y31" s="59"/>
      <c r="Z31" s="59">
        <f>VLOOKUP(Y31,'Начисление очков NEW'!$L$4:$M$68,2,FALSE)</f>
        <v>0</v>
      </c>
      <c r="AA31" s="8">
        <v>13</v>
      </c>
      <c r="AB31" s="8">
        <f>VLOOKUP(AA31,'Начисление очков NEW'!$L$4:$M$68,2,FALSE)</f>
        <v>36</v>
      </c>
      <c r="AC31" s="59"/>
      <c r="AD31" s="59">
        <f>VLOOKUP(AC31,'Начисление очков NEW'!$G$4:$H$68,2,FALSE)</f>
        <v>0</v>
      </c>
      <c r="AE31" s="59">
        <v>10</v>
      </c>
      <c r="AF31" s="59">
        <f>VLOOKUP(AE31,'Начисление очков NEW'!$V$4:$W$68,2,FALSE)</f>
        <v>23</v>
      </c>
      <c r="AG31" s="8">
        <v>23</v>
      </c>
      <c r="AH31" s="8">
        <f>VLOOKUP(AG31,'Начисление очков NEW'!$B$4:$C$68,2,FALSE)</f>
        <v>35</v>
      </c>
      <c r="AI31" s="59">
        <v>12</v>
      </c>
      <c r="AJ31" s="59">
        <f>VLOOKUP(AI31,'Начисление очков NEW'!$G$4:$H$68,2,FALSE)</f>
        <v>65</v>
      </c>
      <c r="AK31" s="8">
        <v>20</v>
      </c>
      <c r="AL31" s="8">
        <f>VLOOKUP(AK31,'Начисление очков NEW'!$G$4:$H$68,2,FALSE)</f>
        <v>27</v>
      </c>
      <c r="AM31" s="70">
        <v>25</v>
      </c>
      <c r="AN31" s="70">
        <f>VLOOKUP(AM31,'Начисление очков NEW'!$G$4:$H$68,2,FALSE)</f>
        <v>18</v>
      </c>
      <c r="AO31" s="74">
        <f>J31+L31+N31+P31+R31+T31+V31+X31+Z31+AB31+AD31+AF31+AH31+AJ31+AL31-I31-K31-M31-O31-Q31-S31-U31-W31-Y31-AA31-AC31-AE31-AG31-AI31-AK31</f>
        <v>333</v>
      </c>
      <c r="AP31" s="74">
        <v>475</v>
      </c>
      <c r="AQ31" s="74">
        <v>21</v>
      </c>
    </row>
    <row r="32" spans="2:43" ht="15.9" customHeight="1" x14ac:dyDescent="0.3">
      <c r="B32" s="49">
        <f t="shared" si="1"/>
        <v>24</v>
      </c>
      <c r="C32" s="10" t="s">
        <v>136</v>
      </c>
      <c r="D32" s="48">
        <f>J32+L32+N32+P32+R32+T32+V32+X32+Z32+AB32+AD32+AF32+AH32+AJ32+AL32</f>
        <v>360</v>
      </c>
      <c r="E32" s="51">
        <f>D32-AP32</f>
        <v>0</v>
      </c>
      <c r="F32" s="50">
        <f>IF(AQ32=0," ",AQ32-B32)</f>
        <v>0</v>
      </c>
      <c r="G32" s="7">
        <f>IF(I32=0,0,1)+IF(K32=0,0,1)+IF(M32=0,0,1)+IF(O32=0,0,1)+IF(Q32=0,0,1)+IF(S32=0,0,1)+IF(U32=0,0,1)+IF(W32=0,0,1)++IF(Y32=0,0,1)+IF(AA32=0,0,1)+IF(AC32=0,0,1)+IF(AE32=0,0,1)+IF(AG32=0,0,1)+IF(AI32=0,0,1)+IF(AK32=0,0,1)</f>
        <v>1</v>
      </c>
      <c r="H32" s="63">
        <f>IF(D32=0, "", D32/G32)</f>
        <v>360</v>
      </c>
      <c r="I32" s="59"/>
      <c r="J32" s="59">
        <f>VLOOKUP(I32,'Начисление очков NEW'!$G$4:$H$68,2,FALSE)</f>
        <v>0</v>
      </c>
      <c r="K32" s="8"/>
      <c r="L32" s="8">
        <f>VLOOKUP(K32,'Начисление очков NEW'!$G$4:$H$68,2,FALSE)</f>
        <v>0</v>
      </c>
      <c r="M32" s="59"/>
      <c r="N32" s="59">
        <f>VLOOKUP(M32,'Начисление очков NEW'!$B$4:$C$68,2,FALSE)</f>
        <v>0</v>
      </c>
      <c r="O32" s="59"/>
      <c r="P32" s="59">
        <f>VLOOKUP(O32,'Начисление очков NEW'!$V$4:$W$68,2,FALSE)</f>
        <v>0</v>
      </c>
      <c r="Q32" s="8"/>
      <c r="R32" s="8">
        <f>VLOOKUP(Q32,'Начисление очков NEW'!$G$4:$H$68,2,FALSE)</f>
        <v>0</v>
      </c>
      <c r="S32" s="59"/>
      <c r="T32" s="59">
        <f>VLOOKUP(S32,'Начисление очков NEW'!$G$4:$H$68,2,FALSE)</f>
        <v>0</v>
      </c>
      <c r="U32" s="8"/>
      <c r="V32" s="8">
        <f>VLOOKUP(U32,'Начисление очков NEW'!$B$4:$C$68,2,FALSE)</f>
        <v>0</v>
      </c>
      <c r="W32" s="8"/>
      <c r="X32" s="8">
        <f>VLOOKUP(W32,'Начисление очков NEW'!$V$4:$W$68,2,FALSE)</f>
        <v>0</v>
      </c>
      <c r="Y32" s="59">
        <v>1</v>
      </c>
      <c r="Z32" s="59">
        <f>VLOOKUP(Y32,'Начисление очков NEW'!$L$4:$M$68,2,FALSE)</f>
        <v>360</v>
      </c>
      <c r="AA32" s="8"/>
      <c r="AB32" s="8">
        <f>VLOOKUP(AA32,'Начисление очков NEW'!$L$4:$M$68,2,FALSE)</f>
        <v>0</v>
      </c>
      <c r="AC32" s="59"/>
      <c r="AD32" s="59">
        <f>VLOOKUP(AC32,'Начисление очков NEW'!$G$4:$H$68,2,FALSE)</f>
        <v>0</v>
      </c>
      <c r="AE32" s="59"/>
      <c r="AF32" s="59">
        <f>VLOOKUP(AE32,'Начисление очков NEW'!$V$4:$W$68,2,FALSE)</f>
        <v>0</v>
      </c>
      <c r="AG32" s="8"/>
      <c r="AH32" s="8">
        <f>VLOOKUP(AG32,'Начисление очков NEW'!$B$4:$C$68,2,FALSE)</f>
        <v>0</v>
      </c>
      <c r="AI32" s="59"/>
      <c r="AJ32" s="59">
        <f>VLOOKUP(AI32,'Начисление очков NEW'!$G$4:$H$68,2,FALSE)</f>
        <v>0</v>
      </c>
      <c r="AK32" s="8"/>
      <c r="AL32" s="8">
        <f>VLOOKUP(AK32,'Начисление очков NEW'!$G$4:$H$68,2,FALSE)</f>
        <v>0</v>
      </c>
      <c r="AM32" s="70"/>
      <c r="AN32" s="70">
        <f>VLOOKUP(AM32,'Начисление очков NEW'!$G$4:$H$68,2,FALSE)</f>
        <v>0</v>
      </c>
      <c r="AO32" s="74">
        <f>J32+L32+N32+P32+R32+T32+V32+X32+Z32+AB32+AD32+AF32+AH32+AJ32+AL32-I32-K32-M32-O32-Q32-S32-U32-W32-Y32-AA32-AC32-AE32-AG32-AI32-AK32</f>
        <v>359</v>
      </c>
      <c r="AP32" s="74">
        <v>360</v>
      </c>
      <c r="AQ32" s="74">
        <v>24</v>
      </c>
    </row>
    <row r="33" spans="2:43" ht="15.9" customHeight="1" x14ac:dyDescent="0.3">
      <c r="B33" s="49">
        <f t="shared" si="1"/>
        <v>25</v>
      </c>
      <c r="C33" s="10" t="s">
        <v>48</v>
      </c>
      <c r="D33" s="48">
        <f>J33+L33+N33+P33+R33+T33+V33+X33+Z33+AB33+AD33+AF33+AH33+AJ33+AL33</f>
        <v>323</v>
      </c>
      <c r="E33" s="51">
        <f>D33-AP33</f>
        <v>-21</v>
      </c>
      <c r="F33" s="50">
        <f>IF(AQ33=0," ",AQ33-B33)</f>
        <v>1</v>
      </c>
      <c r="G33" s="7">
        <f>IF(I33=0,0,1)+IF(K33=0,0,1)+IF(M33=0,0,1)+IF(O33=0,0,1)+IF(Q33=0,0,1)+IF(S33=0,0,1)+IF(U33=0,0,1)+IF(W33=0,0,1)++IF(Y33=0,0,1)+IF(AA33=0,0,1)+IF(AC33=0,0,1)+IF(AE33=0,0,1)+IF(AG33=0,0,1)+IF(AI33=0,0,1)+IF(AK33=0,0,1)</f>
        <v>5</v>
      </c>
      <c r="H33" s="63">
        <f>IF(D33=0, "", D33/G33)</f>
        <v>64.599999999999994</v>
      </c>
      <c r="I33" s="59"/>
      <c r="J33" s="59">
        <f>VLOOKUP(I33,'Начисление очков NEW'!$G$4:$H$68,2,FALSE)</f>
        <v>0</v>
      </c>
      <c r="K33" s="8">
        <v>13</v>
      </c>
      <c r="L33" s="8">
        <f>VLOOKUP(K33,'Начисление очков NEW'!$G$4:$H$68,2,FALSE)</f>
        <v>55</v>
      </c>
      <c r="M33" s="59">
        <v>16</v>
      </c>
      <c r="N33" s="59">
        <f>VLOOKUP(M33,'Начисление очков NEW'!$B$4:$C$68,2,FALSE)</f>
        <v>90</v>
      </c>
      <c r="O33" s="59"/>
      <c r="P33" s="59">
        <f>VLOOKUP(O33,'Начисление очков NEW'!$V$4:$W$68,2,FALSE)</f>
        <v>0</v>
      </c>
      <c r="Q33" s="8"/>
      <c r="R33" s="8">
        <f>VLOOKUP(Q33,'Начисление очков NEW'!$G$4:$H$68,2,FALSE)</f>
        <v>0</v>
      </c>
      <c r="S33" s="59"/>
      <c r="T33" s="59">
        <f>VLOOKUP(S33,'Начисление очков NEW'!$G$4:$H$68,2,FALSE)</f>
        <v>0</v>
      </c>
      <c r="U33" s="8">
        <v>10</v>
      </c>
      <c r="V33" s="8">
        <f>VLOOKUP(U33,'Начисление очков NEW'!$B$4:$C$68,2,FALSE)</f>
        <v>125</v>
      </c>
      <c r="W33" s="8"/>
      <c r="X33" s="8">
        <f>VLOOKUP(W33,'Начисление очков NEW'!$V$4:$W$68,2,FALSE)</f>
        <v>0</v>
      </c>
      <c r="Y33" s="59"/>
      <c r="Z33" s="59">
        <f>VLOOKUP(Y33,'Начисление очков NEW'!$L$4:$M$68,2,FALSE)</f>
        <v>0</v>
      </c>
      <c r="AA33" s="8"/>
      <c r="AB33" s="8">
        <f>VLOOKUP(AA33,'Начисление очков NEW'!$L$4:$M$68,2,FALSE)</f>
        <v>0</v>
      </c>
      <c r="AC33" s="59"/>
      <c r="AD33" s="59">
        <f>VLOOKUP(AC33,'Начисление очков NEW'!$G$4:$H$68,2,FALSE)</f>
        <v>0</v>
      </c>
      <c r="AE33" s="59">
        <v>6</v>
      </c>
      <c r="AF33" s="59">
        <f>VLOOKUP(AE33,'Начисление очков NEW'!$V$4:$W$68,2,FALSE)</f>
        <v>35</v>
      </c>
      <c r="AG33" s="8"/>
      <c r="AH33" s="8">
        <f>VLOOKUP(AG33,'Начисление очков NEW'!$B$4:$C$68,2,FALSE)</f>
        <v>0</v>
      </c>
      <c r="AI33" s="59">
        <v>32</v>
      </c>
      <c r="AJ33" s="59">
        <f>VLOOKUP(AI33,'Начисление очков NEW'!$G$4:$H$68,2,FALSE)</f>
        <v>18</v>
      </c>
      <c r="AK33" s="8"/>
      <c r="AL33" s="8">
        <f>VLOOKUP(AK33,'Начисление очков NEW'!$G$4:$H$68,2,FALSE)</f>
        <v>0</v>
      </c>
      <c r="AM33" s="70">
        <v>22</v>
      </c>
      <c r="AN33" s="70">
        <f>VLOOKUP(AM33,'Начисление очков NEW'!$G$4:$H$68,2,FALSE)</f>
        <v>21</v>
      </c>
      <c r="AO33" s="74">
        <f>J33+L33+N33+P33+R33+T33+V33+X33+Z33+AB33+AD33+AF33+AH33+AJ33+AL33-I33-K33-M33-O33-Q33-S33-U33-W33-Y33-AA33-AC33-AE33-AG33-AI33-AK33</f>
        <v>246</v>
      </c>
      <c r="AP33" s="74">
        <v>344</v>
      </c>
      <c r="AQ33" s="74">
        <v>26</v>
      </c>
    </row>
    <row r="34" spans="2:43" ht="15.9" customHeight="1" x14ac:dyDescent="0.3">
      <c r="B34" s="49">
        <f t="shared" si="1"/>
        <v>26</v>
      </c>
      <c r="C34" s="10" t="s">
        <v>52</v>
      </c>
      <c r="D34" s="48">
        <f>J34+L34+N34+P34+R34+T34+V34+X34+Z34+AB34+AD34+AF34+AH34+AJ34+AL34</f>
        <v>320</v>
      </c>
      <c r="E34" s="51">
        <f>D34-AP34</f>
        <v>-27</v>
      </c>
      <c r="F34" s="50">
        <f>IF(AQ34=0," ",AQ34-B34)</f>
        <v>-1</v>
      </c>
      <c r="G34" s="7">
        <f>IF(I34=0,0,1)+IF(K34=0,0,1)+IF(M34=0,0,1)+IF(O34=0,0,1)+IF(Q34=0,0,1)+IF(S34=0,0,1)+IF(U34=0,0,1)+IF(W34=0,0,1)++IF(Y34=0,0,1)+IF(AA34=0,0,1)+IF(AC34=0,0,1)+IF(AE34=0,0,1)+IF(AG34=0,0,1)+IF(AI34=0,0,1)+IF(AK34=0,0,1)</f>
        <v>4</v>
      </c>
      <c r="H34" s="63">
        <f>IF(D34=0, "", D34/G34)</f>
        <v>80</v>
      </c>
      <c r="I34" s="59"/>
      <c r="J34" s="59">
        <f>VLOOKUP(I34,'Начисление очков NEW'!$G$4:$H$68,2,FALSE)</f>
        <v>0</v>
      </c>
      <c r="K34" s="8">
        <v>16</v>
      </c>
      <c r="L34" s="8">
        <f>VLOOKUP(K34,'Начисление очков NEW'!$G$4:$H$68,2,FALSE)</f>
        <v>55</v>
      </c>
      <c r="M34" s="59">
        <v>12</v>
      </c>
      <c r="N34" s="59">
        <f>VLOOKUP(M34,'Начисление очков NEW'!$B$4:$C$68,2,FALSE)</f>
        <v>110</v>
      </c>
      <c r="O34" s="59"/>
      <c r="P34" s="59">
        <f>VLOOKUP(O34,'Начисление очков NEW'!$V$4:$W$68,2,FALSE)</f>
        <v>0</v>
      </c>
      <c r="Q34" s="8"/>
      <c r="R34" s="8">
        <f>VLOOKUP(Q34,'Начисление очков NEW'!$G$4:$H$68,2,FALSE)</f>
        <v>0</v>
      </c>
      <c r="S34" s="59"/>
      <c r="T34" s="59">
        <f>VLOOKUP(S34,'Начисление очков NEW'!$G$4:$H$68,2,FALSE)</f>
        <v>0</v>
      </c>
      <c r="U34" s="8"/>
      <c r="V34" s="8">
        <f>VLOOKUP(U34,'Начисление очков NEW'!$B$4:$C$68,2,FALSE)</f>
        <v>0</v>
      </c>
      <c r="W34" s="8"/>
      <c r="X34" s="8">
        <f>VLOOKUP(W34,'Начисление очков NEW'!$V$4:$W$68,2,FALSE)</f>
        <v>0</v>
      </c>
      <c r="Y34" s="59"/>
      <c r="Z34" s="59">
        <f>VLOOKUP(Y34,'Начисление очков NEW'!$L$4:$M$68,2,FALSE)</f>
        <v>0</v>
      </c>
      <c r="AA34" s="8"/>
      <c r="AB34" s="8">
        <f>VLOOKUP(AA34,'Начисление очков NEW'!$L$4:$M$68,2,FALSE)</f>
        <v>0</v>
      </c>
      <c r="AC34" s="59"/>
      <c r="AD34" s="59">
        <f>VLOOKUP(AC34,'Начисление очков NEW'!$G$4:$H$68,2,FALSE)</f>
        <v>0</v>
      </c>
      <c r="AE34" s="59"/>
      <c r="AF34" s="59">
        <f>VLOOKUP(AE34,'Начисление очков NEW'!$V$4:$W$68,2,FALSE)</f>
        <v>0</v>
      </c>
      <c r="AG34" s="8">
        <v>14</v>
      </c>
      <c r="AH34" s="8">
        <f>VLOOKUP(AG34,'Начисление очков NEW'!$B$4:$C$68,2,FALSE)</f>
        <v>90</v>
      </c>
      <c r="AI34" s="59">
        <v>11</v>
      </c>
      <c r="AJ34" s="59">
        <f>VLOOKUP(AI34,'Начисление очков NEW'!$G$4:$H$68,2,FALSE)</f>
        <v>65</v>
      </c>
      <c r="AK34" s="8"/>
      <c r="AL34" s="8">
        <f>VLOOKUP(AK34,'Начисление очков NEW'!$G$4:$H$68,2,FALSE)</f>
        <v>0</v>
      </c>
      <c r="AM34" s="70">
        <v>19</v>
      </c>
      <c r="AN34" s="70">
        <f>VLOOKUP(AM34,'Начисление очков NEW'!$G$4:$H$68,2,FALSE)</f>
        <v>27</v>
      </c>
      <c r="AO34" s="74">
        <f>J34+L34+N34+P34+R34+T34+V34+X34+Z34+AB34+AD34+AF34+AH34+AJ34+AL34-I34-K34-M34-O34-Q34-S34-U34-W34-Y34-AA34-AC34-AE34-AG34-AI34-AK34</f>
        <v>267</v>
      </c>
      <c r="AP34" s="74">
        <v>347</v>
      </c>
      <c r="AQ34" s="74">
        <v>25</v>
      </c>
    </row>
    <row r="35" spans="2:43" ht="15.9" customHeight="1" x14ac:dyDescent="0.3">
      <c r="B35" s="49">
        <f t="shared" si="1"/>
        <v>27</v>
      </c>
      <c r="C35" s="10" t="s">
        <v>69</v>
      </c>
      <c r="D35" s="48">
        <f>J35+L35+N35+P35+R35+T35+V35+X35+Z35+AB35+AD35+AF35+AH35+AJ35+AL35</f>
        <v>300</v>
      </c>
      <c r="E35" s="51">
        <f>D35-AP35</f>
        <v>-18</v>
      </c>
      <c r="F35" s="50">
        <f>IF(AQ35=0," ",AQ35-B35)</f>
        <v>0</v>
      </c>
      <c r="G35" s="7">
        <f>IF(I35=0,0,1)+IF(K35=0,0,1)+IF(M35=0,0,1)+IF(O35=0,0,1)+IF(Q35=0,0,1)+IF(S35=0,0,1)+IF(U35=0,0,1)+IF(W35=0,0,1)++IF(Y35=0,0,1)+IF(AA35=0,0,1)+IF(AC35=0,0,1)+IF(AE35=0,0,1)+IF(AG35=0,0,1)+IF(AI35=0,0,1)+IF(AK35=0,0,1)</f>
        <v>5</v>
      </c>
      <c r="H35" s="63">
        <f>IF(D35=0, "", D35/G35)</f>
        <v>60</v>
      </c>
      <c r="I35" s="59"/>
      <c r="J35" s="59">
        <f>VLOOKUP(I35,'Начисление очков NEW'!$G$4:$H$68,2,FALSE)</f>
        <v>0</v>
      </c>
      <c r="K35" s="8">
        <v>16</v>
      </c>
      <c r="L35" s="8">
        <f>VLOOKUP(K35,'Начисление очков NEW'!$G$4:$H$68,2,FALSE)</f>
        <v>55</v>
      </c>
      <c r="M35" s="59">
        <v>14</v>
      </c>
      <c r="N35" s="59">
        <f>VLOOKUP(M35,'Начисление очков NEW'!$B$4:$C$68,2,FALSE)</f>
        <v>90</v>
      </c>
      <c r="O35" s="59"/>
      <c r="P35" s="59">
        <f>VLOOKUP(O35,'Начисление очков NEW'!$V$4:$W$68,2,FALSE)</f>
        <v>0</v>
      </c>
      <c r="Q35" s="8"/>
      <c r="R35" s="8">
        <f>VLOOKUP(Q35,'Начисление очков NEW'!$G$4:$H$68,2,FALSE)</f>
        <v>0</v>
      </c>
      <c r="S35" s="59"/>
      <c r="T35" s="59">
        <f>VLOOKUP(S35,'Начисление очков NEW'!$G$4:$H$68,2,FALSE)</f>
        <v>0</v>
      </c>
      <c r="U35" s="8">
        <v>16</v>
      </c>
      <c r="V35" s="8">
        <f>VLOOKUP(U35,'Начисление очков NEW'!$B$4:$C$68,2,FALSE)</f>
        <v>90</v>
      </c>
      <c r="W35" s="8"/>
      <c r="X35" s="8">
        <f>VLOOKUP(W35,'Начисление очков NEW'!$V$4:$W$68,2,FALSE)</f>
        <v>0</v>
      </c>
      <c r="Y35" s="59"/>
      <c r="Z35" s="59">
        <f>VLOOKUP(Y35,'Начисление очков NEW'!$L$4:$M$68,2,FALSE)</f>
        <v>0</v>
      </c>
      <c r="AA35" s="8"/>
      <c r="AB35" s="8">
        <f>VLOOKUP(AA35,'Начисление очков NEW'!$L$4:$M$68,2,FALSE)</f>
        <v>0</v>
      </c>
      <c r="AC35" s="59"/>
      <c r="AD35" s="59">
        <f>VLOOKUP(AC35,'Начисление очков NEW'!$G$4:$H$68,2,FALSE)</f>
        <v>0</v>
      </c>
      <c r="AE35" s="59">
        <v>9</v>
      </c>
      <c r="AF35" s="59">
        <f>VLOOKUP(AE35,'Начисление очков NEW'!$V$4:$W$68,2,FALSE)</f>
        <v>25</v>
      </c>
      <c r="AG35" s="8">
        <v>20</v>
      </c>
      <c r="AH35" s="8">
        <f>VLOOKUP(AG35,'Начисление очков NEW'!$B$4:$C$68,2,FALSE)</f>
        <v>40</v>
      </c>
      <c r="AI35" s="59"/>
      <c r="AJ35" s="59">
        <f>VLOOKUP(AI35,'Начисление очков NEW'!$G$4:$H$68,2,FALSE)</f>
        <v>0</v>
      </c>
      <c r="AK35" s="8"/>
      <c r="AL35" s="8">
        <f>VLOOKUP(AK35,'Начисление очков NEW'!$G$4:$H$68,2,FALSE)</f>
        <v>0</v>
      </c>
      <c r="AM35" s="70">
        <v>27</v>
      </c>
      <c r="AN35" s="70">
        <f>VLOOKUP(AM35,'Начисление очков NEW'!$G$4:$H$68,2,FALSE)</f>
        <v>18</v>
      </c>
      <c r="AO35" s="74">
        <f>J35+L35+N35+P35+R35+T35+V35+X35+Z35+AB35+AD35+AF35+AH35+AJ35+AL35-I35-K35-M35-O35-Q35-S35-U35-W35-Y35-AA35-AC35-AE35-AG35-AI35-AK35</f>
        <v>225</v>
      </c>
      <c r="AP35" s="74">
        <v>318</v>
      </c>
      <c r="AQ35" s="74">
        <v>27</v>
      </c>
    </row>
    <row r="36" spans="2:43" ht="15.9" customHeight="1" x14ac:dyDescent="0.3">
      <c r="B36" s="49">
        <f t="shared" si="1"/>
        <v>28</v>
      </c>
      <c r="C36" s="10" t="s">
        <v>46</v>
      </c>
      <c r="D36" s="48">
        <f>J36+L36+N36+P36+R36+T36+V36+X36+Z36+AB36+AD36+AF36+AH36+AJ36+AL36</f>
        <v>293</v>
      </c>
      <c r="E36" s="51">
        <f>D36-AP36</f>
        <v>55</v>
      </c>
      <c r="F36" s="50">
        <f>IF(AQ36=0," ",AQ36-B36)</f>
        <v>8</v>
      </c>
      <c r="G36" s="7">
        <f>IF(I36=0,0,1)+IF(K36=0,0,1)+IF(M36=0,0,1)+IF(O36=0,0,1)+IF(Q36=0,0,1)+IF(S36=0,0,1)+IF(U36=0,0,1)+IF(W36=0,0,1)++IF(Y36=0,0,1)+IF(AA36=0,0,1)+IF(AC36=0,0,1)+IF(AE36=0,0,1)+IF(AG36=0,0,1)+IF(AI36=0,0,1)+IF(AK36=0,0,1)</f>
        <v>7</v>
      </c>
      <c r="H36" s="63">
        <f>IF(D36=0, "", D36/G36)</f>
        <v>41.857142857142854</v>
      </c>
      <c r="I36" s="59">
        <v>16</v>
      </c>
      <c r="J36" s="59">
        <f>VLOOKUP(I36,'Начисление очков NEW'!$G$4:$H$68,2,FALSE)</f>
        <v>55</v>
      </c>
      <c r="K36" s="8"/>
      <c r="L36" s="8">
        <f>VLOOKUP(K36,'Начисление очков NEW'!$G$4:$H$68,2,FALSE)</f>
        <v>0</v>
      </c>
      <c r="M36" s="59"/>
      <c r="N36" s="59">
        <f>VLOOKUP(M36,'Начисление очков NEW'!$B$4:$C$68,2,FALSE)</f>
        <v>0</v>
      </c>
      <c r="O36" s="59">
        <v>4</v>
      </c>
      <c r="P36" s="59">
        <f>VLOOKUP(O36,'Начисление очков NEW'!$V$4:$W$68,2,FALSE)</f>
        <v>48</v>
      </c>
      <c r="Q36" s="8">
        <v>10</v>
      </c>
      <c r="R36" s="8">
        <f>VLOOKUP(Q36,'Начисление очков NEW'!$G$4:$H$68,2,FALSE)</f>
        <v>75</v>
      </c>
      <c r="S36" s="59"/>
      <c r="T36" s="59">
        <f>VLOOKUP(S36,'Начисление очков NEW'!$G$4:$H$68,2,FALSE)</f>
        <v>0</v>
      </c>
      <c r="U36" s="8"/>
      <c r="V36" s="8">
        <f>VLOOKUP(U36,'Начисление очков NEW'!$B$4:$C$68,2,FALSE)</f>
        <v>0</v>
      </c>
      <c r="W36" s="8"/>
      <c r="X36" s="8">
        <f>VLOOKUP(W36,'Начисление очков NEW'!$V$4:$W$68,2,FALSE)</f>
        <v>0</v>
      </c>
      <c r="Y36" s="59"/>
      <c r="Z36" s="59">
        <f>VLOOKUP(Y36,'Начисление очков NEW'!$L$4:$M$68,2,FALSE)</f>
        <v>0</v>
      </c>
      <c r="AA36" s="8">
        <v>12</v>
      </c>
      <c r="AB36" s="8">
        <f>VLOOKUP(AA36,'Начисление очков NEW'!$L$4:$M$68,2,FALSE)</f>
        <v>40</v>
      </c>
      <c r="AC36" s="59"/>
      <c r="AD36" s="59">
        <f>VLOOKUP(AC36,'Начисление очков NEW'!$G$4:$H$68,2,FALSE)</f>
        <v>0</v>
      </c>
      <c r="AE36" s="59"/>
      <c r="AF36" s="59">
        <f>VLOOKUP(AE36,'Начисление очков NEW'!$V$4:$W$68,2,FALSE)</f>
        <v>0</v>
      </c>
      <c r="AG36" s="8">
        <v>22</v>
      </c>
      <c r="AH36" s="8">
        <f>VLOOKUP(AG36,'Начисление очков NEW'!$B$4:$C$68,2,FALSE)</f>
        <v>36</v>
      </c>
      <c r="AI36" s="59">
        <v>25</v>
      </c>
      <c r="AJ36" s="59">
        <f>VLOOKUP(AI36,'Начисление очков NEW'!$G$4:$H$68,2,FALSE)</f>
        <v>18</v>
      </c>
      <c r="AK36" s="8">
        <v>24</v>
      </c>
      <c r="AL36" s="8">
        <f>VLOOKUP(AK36,'Начисление очков NEW'!$G$4:$H$68,2,FALSE)</f>
        <v>21</v>
      </c>
      <c r="AM36" s="70"/>
      <c r="AN36" s="70">
        <f>VLOOKUP(AM36,'Начисление очков NEW'!$G$4:$H$68,2,FALSE)</f>
        <v>0</v>
      </c>
      <c r="AO36" s="74">
        <f>J36+L36+N36+P36+R36+T36+V36+X36+Z36+AB36+AD36+AF36+AH36+AJ36+AL36-I36-K36-M36-O36-Q36-S36-U36-W36-Y36-AA36-AC36-AE36-AG36-AI36-AK36</f>
        <v>180</v>
      </c>
      <c r="AP36" s="74">
        <v>238</v>
      </c>
      <c r="AQ36" s="74">
        <v>36</v>
      </c>
    </row>
    <row r="37" spans="2:43" ht="15.9" customHeight="1" x14ac:dyDescent="0.3">
      <c r="B37" s="49">
        <f t="shared" si="1"/>
        <v>29</v>
      </c>
      <c r="C37" s="10" t="s">
        <v>96</v>
      </c>
      <c r="D37" s="48">
        <f>J37+L37+N37+P37+R37+T37+V37+X37+Z37+AB37+AD37+AF37+AH37+AJ37+AL37</f>
        <v>291</v>
      </c>
      <c r="E37" s="51">
        <f>D37-AP37</f>
        <v>0</v>
      </c>
      <c r="F37" s="50">
        <f>IF(AQ37=0," ",AQ37-B37)</f>
        <v>-1</v>
      </c>
      <c r="G37" s="7">
        <f>IF(I37=0,0,1)+IF(K37=0,0,1)+IF(M37=0,0,1)+IF(O37=0,0,1)+IF(Q37=0,0,1)+IF(S37=0,0,1)+IF(U37=0,0,1)+IF(W37=0,0,1)++IF(Y37=0,0,1)+IF(AA37=0,0,1)+IF(AC37=0,0,1)+IF(AE37=0,0,1)+IF(AG37=0,0,1)+IF(AI37=0,0,1)+IF(AK37=0,0,1)</f>
        <v>5</v>
      </c>
      <c r="H37" s="63">
        <f>IF(D37=0, "", D37/G37)</f>
        <v>58.2</v>
      </c>
      <c r="I37" s="59"/>
      <c r="J37" s="59">
        <f>VLOOKUP(I37,'Начисление очков NEW'!$G$4:$H$68,2,FALSE)</f>
        <v>0</v>
      </c>
      <c r="K37" s="8"/>
      <c r="L37" s="8">
        <f>VLOOKUP(K37,'Начисление очков NEW'!$G$4:$H$68,2,FALSE)</f>
        <v>0</v>
      </c>
      <c r="M37" s="59"/>
      <c r="N37" s="59">
        <f>VLOOKUP(M37,'Начисление очков NEW'!$B$4:$C$68,2,FALSE)</f>
        <v>0</v>
      </c>
      <c r="O37" s="59">
        <v>2</v>
      </c>
      <c r="P37" s="59">
        <f>VLOOKUP(O37,'Начисление очков NEW'!$V$4:$W$68,2,FALSE)</f>
        <v>80</v>
      </c>
      <c r="Q37" s="8"/>
      <c r="R37" s="8">
        <f>VLOOKUP(Q37,'Начисление очков NEW'!$G$4:$H$68,2,FALSE)</f>
        <v>0</v>
      </c>
      <c r="S37" s="59">
        <v>6</v>
      </c>
      <c r="T37" s="59">
        <f>VLOOKUP(S37,'Начисление очков NEW'!$G$4:$H$68,2,FALSE)</f>
        <v>130</v>
      </c>
      <c r="U37" s="8"/>
      <c r="V37" s="8">
        <f>VLOOKUP(U37,'Начисление очков NEW'!$B$4:$C$68,2,FALSE)</f>
        <v>0</v>
      </c>
      <c r="W37" s="8">
        <v>16</v>
      </c>
      <c r="X37" s="8">
        <f>VLOOKUP(W37,'Начисление очков NEW'!$V$4:$W$68,2,FALSE)</f>
        <v>11</v>
      </c>
      <c r="Y37" s="59"/>
      <c r="Z37" s="59">
        <f>VLOOKUP(Y37,'Начисление очков NEW'!$L$4:$M$68,2,FALSE)</f>
        <v>0</v>
      </c>
      <c r="AA37" s="8"/>
      <c r="AB37" s="8">
        <f>VLOOKUP(AA37,'Начисление очков NEW'!$L$4:$M$68,2,FALSE)</f>
        <v>0</v>
      </c>
      <c r="AC37" s="59"/>
      <c r="AD37" s="59">
        <f>VLOOKUP(AC37,'Начисление очков NEW'!$G$4:$H$68,2,FALSE)</f>
        <v>0</v>
      </c>
      <c r="AE37" s="59"/>
      <c r="AF37" s="59">
        <f>VLOOKUP(AE37,'Начисление очков NEW'!$V$4:$W$68,2,FALSE)</f>
        <v>0</v>
      </c>
      <c r="AG37" s="8">
        <v>26</v>
      </c>
      <c r="AH37" s="8">
        <f>VLOOKUP(AG37,'Начисление очков NEW'!$B$4:$C$68,2,FALSE)</f>
        <v>32</v>
      </c>
      <c r="AI37" s="59">
        <v>18</v>
      </c>
      <c r="AJ37" s="59">
        <f>VLOOKUP(AI37,'Начисление очков NEW'!$G$4:$H$68,2,FALSE)</f>
        <v>38</v>
      </c>
      <c r="AK37" s="8"/>
      <c r="AL37" s="8">
        <f>VLOOKUP(AK37,'Начисление очков NEW'!$G$4:$H$68,2,FALSE)</f>
        <v>0</v>
      </c>
      <c r="AM37" s="70"/>
      <c r="AN37" s="70">
        <f>VLOOKUP(AM37,'Начисление очков NEW'!$G$4:$H$68,2,FALSE)</f>
        <v>0</v>
      </c>
      <c r="AO37" s="74">
        <f>J37+L37+N37+P37+R37+T37+V37+X37+Z37+AB37+AD37+AF37+AH37+AJ37+AL37-I37-K37-M37-O37-Q37-S37-U37-W37-Y37-AA37-AC37-AE37-AG37-AI37-AK37</f>
        <v>223</v>
      </c>
      <c r="AP37" s="74">
        <v>291</v>
      </c>
      <c r="AQ37" s="74">
        <v>28</v>
      </c>
    </row>
    <row r="38" spans="2:43" ht="15.9" customHeight="1" x14ac:dyDescent="0.3">
      <c r="B38" s="49">
        <f t="shared" si="1"/>
        <v>30</v>
      </c>
      <c r="C38" s="10" t="s">
        <v>36</v>
      </c>
      <c r="D38" s="48">
        <f>J38+L38+N38+P38+R38+T38+V38+X38+Z38+AB38+AD38+AF38+AH38+AJ38+AL38</f>
        <v>290</v>
      </c>
      <c r="E38" s="51">
        <f>D38-AP38</f>
        <v>0</v>
      </c>
      <c r="F38" s="50">
        <f>IF(AQ38=0," ",AQ38-B38)</f>
        <v>0</v>
      </c>
      <c r="G38" s="7">
        <f>IF(I38=0,0,1)+IF(K38=0,0,1)+IF(M38=0,0,1)+IF(O38=0,0,1)+IF(Q38=0,0,1)+IF(S38=0,0,1)+IF(U38=0,0,1)+IF(W38=0,0,1)++IF(Y38=0,0,1)+IF(AA38=0,0,1)+IF(AC38=0,0,1)+IF(AE38=0,0,1)+IF(AG38=0,0,1)+IF(AI38=0,0,1)+IF(AK38=0,0,1)</f>
        <v>3</v>
      </c>
      <c r="H38" s="63">
        <f>IF(D38=0, "", D38/G38)</f>
        <v>96.666666666666671</v>
      </c>
      <c r="I38" s="59"/>
      <c r="J38" s="59">
        <f>VLOOKUP(I38,'Начисление очков NEW'!$G$4:$H$68,2,FALSE)</f>
        <v>0</v>
      </c>
      <c r="K38" s="8"/>
      <c r="L38" s="8">
        <f>VLOOKUP(K38,'Начисление очков NEW'!$G$4:$H$68,2,FALSE)</f>
        <v>0</v>
      </c>
      <c r="M38" s="59"/>
      <c r="N38" s="59">
        <f>VLOOKUP(M38,'Начисление очков NEW'!$B$4:$C$68,2,FALSE)</f>
        <v>0</v>
      </c>
      <c r="O38" s="59"/>
      <c r="P38" s="59">
        <f>VLOOKUP(O38,'Начисление очков NEW'!$V$4:$W$68,2,FALSE)</f>
        <v>0</v>
      </c>
      <c r="Q38" s="8"/>
      <c r="R38" s="8">
        <f>VLOOKUP(Q38,'Начисление очков NEW'!$G$4:$H$68,2,FALSE)</f>
        <v>0</v>
      </c>
      <c r="S38" s="59"/>
      <c r="T38" s="59">
        <f>VLOOKUP(S38,'Начисление очков NEW'!$G$4:$H$68,2,FALSE)</f>
        <v>0</v>
      </c>
      <c r="U38" s="8">
        <v>16</v>
      </c>
      <c r="V38" s="8">
        <f>VLOOKUP(U38,'Начисление очков NEW'!$B$4:$C$68,2,FALSE)</f>
        <v>90</v>
      </c>
      <c r="W38" s="8"/>
      <c r="X38" s="8">
        <f>VLOOKUP(W38,'Начисление очков NEW'!$V$4:$W$68,2,FALSE)</f>
        <v>0</v>
      </c>
      <c r="Y38" s="59"/>
      <c r="Z38" s="59">
        <f>VLOOKUP(Y38,'Начисление очков NEW'!$L$4:$M$68,2,FALSE)</f>
        <v>0</v>
      </c>
      <c r="AA38" s="8"/>
      <c r="AB38" s="8">
        <f>VLOOKUP(AA38,'Начисление очков NEW'!$L$4:$M$68,2,FALSE)</f>
        <v>0</v>
      </c>
      <c r="AC38" s="59">
        <v>10</v>
      </c>
      <c r="AD38" s="59">
        <f>VLOOKUP(AC38,'Начисление очков NEW'!$G$4:$H$68,2,FALSE)</f>
        <v>75</v>
      </c>
      <c r="AE38" s="59"/>
      <c r="AF38" s="59">
        <f>VLOOKUP(AE38,'Начисление очков NEW'!$V$4:$W$68,2,FALSE)</f>
        <v>0</v>
      </c>
      <c r="AG38" s="8">
        <v>10</v>
      </c>
      <c r="AH38" s="8">
        <f>VLOOKUP(AG38,'Начисление очков NEW'!$B$4:$C$68,2,FALSE)</f>
        <v>125</v>
      </c>
      <c r="AI38" s="59"/>
      <c r="AJ38" s="59">
        <f>VLOOKUP(AI38,'Начисление очков NEW'!$G$4:$H$68,2,FALSE)</f>
        <v>0</v>
      </c>
      <c r="AK38" s="8"/>
      <c r="AL38" s="8">
        <f>VLOOKUP(AK38,'Начисление очков NEW'!$G$4:$H$68,2,FALSE)</f>
        <v>0</v>
      </c>
      <c r="AM38" s="70"/>
      <c r="AN38" s="70">
        <f>VLOOKUP(AM38,'Начисление очков NEW'!$G$4:$H$68,2,FALSE)</f>
        <v>0</v>
      </c>
      <c r="AO38" s="74">
        <f>J38+L38+N38+P38+R38+T38+V38+X38+Z38+AB38+AD38+AF38+AH38+AJ38+AL38-I38-K38-M38-O38-Q38-S38-U38-W38-Y38-AA38-AC38-AE38-AG38-AI38-AK38</f>
        <v>254</v>
      </c>
      <c r="AP38" s="74">
        <v>290</v>
      </c>
      <c r="AQ38" s="74">
        <v>30</v>
      </c>
    </row>
    <row r="39" spans="2:43" ht="15.9" customHeight="1" x14ac:dyDescent="0.3">
      <c r="B39" s="49">
        <f t="shared" si="1"/>
        <v>31</v>
      </c>
      <c r="C39" s="10" t="s">
        <v>109</v>
      </c>
      <c r="D39" s="48">
        <f>J39+L39+N39+P39+R39+T39+V39+X39+Z39+AB39+AD39+AF39+AH39+AJ39+AL39</f>
        <v>280</v>
      </c>
      <c r="E39" s="51">
        <f>D39-AP39</f>
        <v>0</v>
      </c>
      <c r="F39" s="50">
        <f>IF(AQ39=0," ",AQ39-B39)</f>
        <v>0</v>
      </c>
      <c r="G39" s="7">
        <f>IF(I39=0,0,1)+IF(K39=0,0,1)+IF(M39=0,0,1)+IF(O39=0,0,1)+IF(Q39=0,0,1)+IF(S39=0,0,1)+IF(U39=0,0,1)+IF(W39=0,0,1)++IF(Y39=0,0,1)+IF(AA39=0,0,1)+IF(AC39=0,0,1)+IF(AE39=0,0,1)+IF(AG39=0,0,1)+IF(AI39=0,0,1)+IF(AK39=0,0,1)</f>
        <v>2</v>
      </c>
      <c r="H39" s="63">
        <f>IF(D39=0, "", D39/G39)</f>
        <v>140</v>
      </c>
      <c r="I39" s="59"/>
      <c r="J39" s="59">
        <f>VLOOKUP(I39,'Начисление очков NEW'!$G$4:$H$68,2,FALSE)</f>
        <v>0</v>
      </c>
      <c r="K39" s="8"/>
      <c r="L39" s="8">
        <f>VLOOKUP(K39,'Начисление очков NEW'!$G$4:$H$68,2,FALSE)</f>
        <v>0</v>
      </c>
      <c r="M39" s="59"/>
      <c r="N39" s="59">
        <f>VLOOKUP(M39,'Начисление очков NEW'!$B$4:$C$68,2,FALSE)</f>
        <v>0</v>
      </c>
      <c r="O39" s="59"/>
      <c r="P39" s="59">
        <f>VLOOKUP(O39,'Начисление очков NEW'!$V$4:$W$68,2,FALSE)</f>
        <v>0</v>
      </c>
      <c r="Q39" s="8"/>
      <c r="R39" s="8">
        <f>VLOOKUP(Q39,'Начисление очков NEW'!$G$4:$H$68,2,FALSE)</f>
        <v>0</v>
      </c>
      <c r="S39" s="59"/>
      <c r="T39" s="59">
        <f>VLOOKUP(S39,'Начисление очков NEW'!$G$4:$H$68,2,FALSE)</f>
        <v>0</v>
      </c>
      <c r="U39" s="8"/>
      <c r="V39" s="8">
        <f>VLOOKUP(U39,'Начисление очков NEW'!$B$4:$C$68,2,FALSE)</f>
        <v>0</v>
      </c>
      <c r="W39" s="8"/>
      <c r="X39" s="8">
        <f>VLOOKUP(W39,'Начисление очков NEW'!$V$4:$W$68,2,FALSE)</f>
        <v>0</v>
      </c>
      <c r="Y39" s="59">
        <v>4</v>
      </c>
      <c r="Z39" s="59">
        <f>VLOOKUP(Y39,'Начисление очков NEW'!$L$4:$M$68,2,FALSE)</f>
        <v>130</v>
      </c>
      <c r="AA39" s="8"/>
      <c r="AB39" s="8">
        <f>VLOOKUP(AA39,'Начисление очков NEW'!$L$4:$M$68,2,FALSE)</f>
        <v>0</v>
      </c>
      <c r="AC39" s="59">
        <v>5</v>
      </c>
      <c r="AD39" s="59">
        <f>VLOOKUP(AC39,'Начисление очков NEW'!$G$4:$H$68,2,FALSE)</f>
        <v>150</v>
      </c>
      <c r="AE39" s="59"/>
      <c r="AF39" s="59">
        <f>VLOOKUP(AE39,'Начисление очков NEW'!$V$4:$W$68,2,FALSE)</f>
        <v>0</v>
      </c>
      <c r="AG39" s="8"/>
      <c r="AH39" s="8">
        <f>VLOOKUP(AG39,'Начисление очков NEW'!$B$4:$C$68,2,FALSE)</f>
        <v>0</v>
      </c>
      <c r="AI39" s="59"/>
      <c r="AJ39" s="59">
        <f>VLOOKUP(AI39,'Начисление очков NEW'!$G$4:$H$68,2,FALSE)</f>
        <v>0</v>
      </c>
      <c r="AK39" s="8"/>
      <c r="AL39" s="8">
        <f>VLOOKUP(AK39,'Начисление очков NEW'!$G$4:$H$68,2,FALSE)</f>
        <v>0</v>
      </c>
      <c r="AM39" s="70"/>
      <c r="AN39" s="70">
        <f>VLOOKUP(AM39,'Начисление очков NEW'!$G$4:$H$68,2,FALSE)</f>
        <v>0</v>
      </c>
      <c r="AO39" s="74">
        <f>J39+L39+N39+P39+R39+T39+V39+X39+Z39+AB39+AD39+AF39+AH39+AJ39+AL39-I39-K39-M39-O39-Q39-S39-U39-W39-Y39-AA39-AC39-AE39-AG39-AI39-AK39</f>
        <v>271</v>
      </c>
      <c r="AP39" s="74">
        <v>280</v>
      </c>
      <c r="AQ39" s="74">
        <v>31</v>
      </c>
    </row>
    <row r="40" spans="2:43" ht="15.9" customHeight="1" x14ac:dyDescent="0.3">
      <c r="B40" s="49">
        <f t="shared" si="1"/>
        <v>32</v>
      </c>
      <c r="C40" s="10" t="s">
        <v>111</v>
      </c>
      <c r="D40" s="48">
        <f>J40+L40+N40+P40+R40+T40+V40+X40+Z40+AB40+AD40+AF40+AH40+AJ40+AL40</f>
        <v>280</v>
      </c>
      <c r="E40" s="51">
        <f>D40-AP40</f>
        <v>0</v>
      </c>
      <c r="F40" s="50">
        <f>IF(AQ40=0," ",AQ40-B40)</f>
        <v>0</v>
      </c>
      <c r="G40" s="7">
        <f>IF(I40=0,0,1)+IF(K40=0,0,1)+IF(M40=0,0,1)+IF(O40=0,0,1)+IF(Q40=0,0,1)+IF(S40=0,0,1)+IF(U40=0,0,1)+IF(W40=0,0,1)++IF(Y40=0,0,1)+IF(AA40=0,0,1)+IF(AC40=0,0,1)+IF(AE40=0,0,1)+IF(AG40=0,0,1)+IF(AI40=0,0,1)+IF(AK40=0,0,1)</f>
        <v>2</v>
      </c>
      <c r="H40" s="63">
        <f>IF(D40=0, "", D40/G40)</f>
        <v>140</v>
      </c>
      <c r="I40" s="59"/>
      <c r="J40" s="59">
        <f>VLOOKUP(I40,'Начисление очков NEW'!$G$4:$H$68,2,FALSE)</f>
        <v>0</v>
      </c>
      <c r="K40" s="8"/>
      <c r="L40" s="8">
        <f>VLOOKUP(K40,'Начисление очков NEW'!$G$4:$H$68,2,FALSE)</f>
        <v>0</v>
      </c>
      <c r="M40" s="59"/>
      <c r="N40" s="59">
        <f>VLOOKUP(M40,'Начисление очков NEW'!$B$4:$C$68,2,FALSE)</f>
        <v>0</v>
      </c>
      <c r="O40" s="59"/>
      <c r="P40" s="59">
        <f>VLOOKUP(O40,'Начисление очков NEW'!$V$4:$W$68,2,FALSE)</f>
        <v>0</v>
      </c>
      <c r="Q40" s="8"/>
      <c r="R40" s="8">
        <f>VLOOKUP(Q40,'Начисление очков NEW'!$G$4:$H$68,2,FALSE)</f>
        <v>0</v>
      </c>
      <c r="S40" s="59"/>
      <c r="T40" s="59">
        <f>VLOOKUP(S40,'Начисление очков NEW'!$G$4:$H$68,2,FALSE)</f>
        <v>0</v>
      </c>
      <c r="U40" s="8"/>
      <c r="V40" s="8">
        <f>VLOOKUP(U40,'Начисление очков NEW'!$B$4:$C$68,2,FALSE)</f>
        <v>0</v>
      </c>
      <c r="W40" s="8"/>
      <c r="X40" s="8">
        <f>VLOOKUP(W40,'Начисление очков NEW'!$V$4:$W$68,2,FALSE)</f>
        <v>0</v>
      </c>
      <c r="Y40" s="59">
        <v>2</v>
      </c>
      <c r="Z40" s="59">
        <f>VLOOKUP(Y40,'Начисление очков NEW'!$L$4:$M$68,2,FALSE)</f>
        <v>215</v>
      </c>
      <c r="AA40" s="8"/>
      <c r="AB40" s="8">
        <f>VLOOKUP(AA40,'Начисление очков NEW'!$L$4:$M$68,2,FALSE)</f>
        <v>0</v>
      </c>
      <c r="AC40" s="59">
        <v>12</v>
      </c>
      <c r="AD40" s="59">
        <f>VLOOKUP(AC40,'Начисление очков NEW'!$G$4:$H$68,2,FALSE)</f>
        <v>65</v>
      </c>
      <c r="AE40" s="59"/>
      <c r="AF40" s="59">
        <f>VLOOKUP(AE40,'Начисление очков NEW'!$V$4:$W$68,2,FALSE)</f>
        <v>0</v>
      </c>
      <c r="AG40" s="8"/>
      <c r="AH40" s="8">
        <f>VLOOKUP(AG40,'Начисление очков NEW'!$B$4:$C$68,2,FALSE)</f>
        <v>0</v>
      </c>
      <c r="AI40" s="59"/>
      <c r="AJ40" s="59">
        <f>VLOOKUP(AI40,'Начисление очков NEW'!$G$4:$H$68,2,FALSE)</f>
        <v>0</v>
      </c>
      <c r="AK40" s="8"/>
      <c r="AL40" s="8">
        <f>VLOOKUP(AK40,'Начисление очков NEW'!$G$4:$H$68,2,FALSE)</f>
        <v>0</v>
      </c>
      <c r="AM40" s="70"/>
      <c r="AN40" s="70">
        <f>VLOOKUP(AM40,'Начисление очков NEW'!$G$4:$H$68,2,FALSE)</f>
        <v>0</v>
      </c>
      <c r="AO40" s="74">
        <f>J40+L40+N40+P40+R40+T40+V40+X40+Z40+AB40+AD40+AF40+AH40+AJ40+AL40-I40-K40-M40-O40-Q40-S40-U40-W40-Y40-AA40-AC40-AE40-AG40-AI40-AK40</f>
        <v>266</v>
      </c>
      <c r="AP40" s="74">
        <v>280</v>
      </c>
      <c r="AQ40" s="74">
        <v>32</v>
      </c>
    </row>
    <row r="41" spans="2:43" ht="15.9" customHeight="1" x14ac:dyDescent="0.3">
      <c r="B41" s="49">
        <f t="shared" si="1"/>
        <v>33</v>
      </c>
      <c r="C41" s="10" t="s">
        <v>38</v>
      </c>
      <c r="D41" s="48">
        <f>J41+L41+N41+P41+R41+T41+V41+X41+Z41+AB41+AD41+AF41+AH41+AJ41+AL41</f>
        <v>280</v>
      </c>
      <c r="E41" s="51">
        <f>D41-AP41</f>
        <v>0</v>
      </c>
      <c r="F41" s="50">
        <f>IF(AQ41=0," ",AQ41-B41)</f>
        <v>0</v>
      </c>
      <c r="G41" s="7">
        <f>IF(I41=0,0,1)+IF(K41=0,0,1)+IF(M41=0,0,1)+IF(O41=0,0,1)+IF(Q41=0,0,1)+IF(S41=0,0,1)+IF(U41=0,0,1)+IF(W41=0,0,1)++IF(Y41=0,0,1)+IF(AA41=0,0,1)+IF(AC41=0,0,1)+IF(AE41=0,0,1)+IF(AG41=0,0,1)+IF(AI41=0,0,1)+IF(AK41=0,0,1)</f>
        <v>2</v>
      </c>
      <c r="H41" s="63">
        <f>IF(D41=0, "", D41/G41)</f>
        <v>140</v>
      </c>
      <c r="I41" s="59">
        <v>12</v>
      </c>
      <c r="J41" s="59">
        <f>VLOOKUP(I41,'Начисление очков NEW'!$G$4:$H$68,2,FALSE)</f>
        <v>65</v>
      </c>
      <c r="K41" s="8"/>
      <c r="L41" s="8">
        <f>VLOOKUP(K41,'Начисление очков NEW'!$G$4:$H$68,2,FALSE)</f>
        <v>0</v>
      </c>
      <c r="M41" s="59"/>
      <c r="N41" s="59">
        <f>VLOOKUP(M41,'Начисление очков NEW'!$B$4:$C$68,2,FALSE)</f>
        <v>0</v>
      </c>
      <c r="O41" s="59"/>
      <c r="P41" s="59">
        <f>VLOOKUP(O41,'Начисление очков NEW'!$V$4:$W$68,2,FALSE)</f>
        <v>0</v>
      </c>
      <c r="Q41" s="8"/>
      <c r="R41" s="8">
        <f>VLOOKUP(Q41,'Начисление очков NEW'!$G$4:$H$68,2,FALSE)</f>
        <v>0</v>
      </c>
      <c r="S41" s="59"/>
      <c r="T41" s="59">
        <f>VLOOKUP(S41,'Начисление очков NEW'!$G$4:$H$68,2,FALSE)</f>
        <v>0</v>
      </c>
      <c r="U41" s="8"/>
      <c r="V41" s="8">
        <f>VLOOKUP(U41,'Начисление очков NEW'!$B$4:$C$68,2,FALSE)</f>
        <v>0</v>
      </c>
      <c r="W41" s="8"/>
      <c r="X41" s="8">
        <f>VLOOKUP(W41,'Начисление очков NEW'!$V$4:$W$68,2,FALSE)</f>
        <v>0</v>
      </c>
      <c r="Y41" s="59"/>
      <c r="Z41" s="59">
        <f>VLOOKUP(Y41,'Начисление очков NEW'!$L$4:$M$68,2,FALSE)</f>
        <v>0</v>
      </c>
      <c r="AA41" s="8"/>
      <c r="AB41" s="8">
        <f>VLOOKUP(AA41,'Начисление очков NEW'!$L$4:$M$68,2,FALSE)</f>
        <v>0</v>
      </c>
      <c r="AC41" s="59"/>
      <c r="AD41" s="59">
        <f>VLOOKUP(AC41,'Начисление очков NEW'!$G$4:$H$68,2,FALSE)</f>
        <v>0</v>
      </c>
      <c r="AE41" s="59"/>
      <c r="AF41" s="59">
        <f>VLOOKUP(AE41,'Начисление очков NEW'!$V$4:$W$68,2,FALSE)</f>
        <v>0</v>
      </c>
      <c r="AG41" s="8"/>
      <c r="AH41" s="8">
        <f>VLOOKUP(AG41,'Начисление очков NEW'!$B$4:$C$68,2,FALSE)</f>
        <v>0</v>
      </c>
      <c r="AI41" s="59"/>
      <c r="AJ41" s="59">
        <f>VLOOKUP(AI41,'Начисление очков NEW'!$G$4:$H$68,2,FALSE)</f>
        <v>0</v>
      </c>
      <c r="AK41" s="8">
        <v>4</v>
      </c>
      <c r="AL41" s="8">
        <f>VLOOKUP(AK41,'Начисление очков NEW'!$G$4:$H$68,2,FALSE)</f>
        <v>215</v>
      </c>
      <c r="AM41" s="70">
        <v>11</v>
      </c>
      <c r="AN41" s="70">
        <f>VLOOKUP(AM41,'Начисление очков NEW'!$G$4:$H$68,2,FALSE)</f>
        <v>65</v>
      </c>
      <c r="AO41" s="74">
        <f>J41+L41+N41+P41+R41+T41+V41+X41+Z41+AB41+AD41+AF41+AH41+AJ41+AL41-I41-K41-M41-O41-Q41-S41-U41-W41-Y41-AA41-AC41-AE41-AG41-AI41-AK41</f>
        <v>264</v>
      </c>
      <c r="AP41" s="74">
        <v>280</v>
      </c>
      <c r="AQ41" s="74">
        <v>33</v>
      </c>
    </row>
    <row r="42" spans="2:43" ht="15.9" customHeight="1" x14ac:dyDescent="0.3">
      <c r="B42" s="49">
        <f t="shared" si="1"/>
        <v>34</v>
      </c>
      <c r="C42" s="10" t="s">
        <v>40</v>
      </c>
      <c r="D42" s="48">
        <f>J42+L42+N42+P42+R42+T42+V42+X42+Z42+AB42+AD42+AF42+AH42+AJ42+AL42</f>
        <v>273</v>
      </c>
      <c r="E42" s="51">
        <f>D42-AP42</f>
        <v>0</v>
      </c>
      <c r="F42" s="50">
        <f>IF(AQ42=0," ",AQ42-B42)</f>
        <v>0</v>
      </c>
      <c r="G42" s="7">
        <f>IF(I42=0,0,1)+IF(K42=0,0,1)+IF(M42=0,0,1)+IF(O42=0,0,1)+IF(Q42=0,0,1)+IF(S42=0,0,1)+IF(U42=0,0,1)+IF(W42=0,0,1)++IF(Y42=0,0,1)+IF(AA42=0,0,1)+IF(AC42=0,0,1)+IF(AE42=0,0,1)+IF(AG42=0,0,1)+IF(AI42=0,0,1)+IF(AK42=0,0,1)</f>
        <v>4</v>
      </c>
      <c r="H42" s="63">
        <f>IF(D42=0, "", D42/G42)</f>
        <v>68.25</v>
      </c>
      <c r="I42" s="59"/>
      <c r="J42" s="59">
        <f>VLOOKUP(I42,'Начисление очков NEW'!$G$4:$H$68,2,FALSE)</f>
        <v>0</v>
      </c>
      <c r="K42" s="8"/>
      <c r="L42" s="8">
        <f>VLOOKUP(K42,'Начисление очков NEW'!$G$4:$H$68,2,FALSE)</f>
        <v>0</v>
      </c>
      <c r="M42" s="59">
        <v>17</v>
      </c>
      <c r="N42" s="59">
        <f>VLOOKUP(M42,'Начисление очков NEW'!$B$4:$C$68,2,FALSE)</f>
        <v>80</v>
      </c>
      <c r="O42" s="59"/>
      <c r="P42" s="59">
        <f>VLOOKUP(O42,'Начисление очков NEW'!$V$4:$W$68,2,FALSE)</f>
        <v>0</v>
      </c>
      <c r="Q42" s="8"/>
      <c r="R42" s="8">
        <f>VLOOKUP(Q42,'Начисление очков NEW'!$G$4:$H$68,2,FALSE)</f>
        <v>0</v>
      </c>
      <c r="S42" s="59"/>
      <c r="T42" s="59">
        <f>VLOOKUP(S42,'Начисление очков NEW'!$G$4:$H$68,2,FALSE)</f>
        <v>0</v>
      </c>
      <c r="U42" s="8">
        <v>12</v>
      </c>
      <c r="V42" s="8">
        <f>VLOOKUP(U42,'Начисление очков NEW'!$B$4:$C$68,2,FALSE)</f>
        <v>110</v>
      </c>
      <c r="W42" s="8"/>
      <c r="X42" s="8">
        <f>VLOOKUP(W42,'Начисление очков NEW'!$V$4:$W$68,2,FALSE)</f>
        <v>0</v>
      </c>
      <c r="Y42" s="59"/>
      <c r="Z42" s="59">
        <f>VLOOKUP(Y42,'Начисление очков NEW'!$L$4:$M$68,2,FALSE)</f>
        <v>0</v>
      </c>
      <c r="AA42" s="8"/>
      <c r="AB42" s="8">
        <f>VLOOKUP(AA42,'Начисление очков NEW'!$L$4:$M$68,2,FALSE)</f>
        <v>0</v>
      </c>
      <c r="AC42" s="59"/>
      <c r="AD42" s="59">
        <f>VLOOKUP(AC42,'Начисление очков NEW'!$G$4:$H$68,2,FALSE)</f>
        <v>0</v>
      </c>
      <c r="AE42" s="59"/>
      <c r="AF42" s="59">
        <f>VLOOKUP(AE42,'Начисление очков NEW'!$V$4:$W$68,2,FALSE)</f>
        <v>0</v>
      </c>
      <c r="AG42" s="8">
        <v>19</v>
      </c>
      <c r="AH42" s="8">
        <f>VLOOKUP(AG42,'Начисление очков NEW'!$B$4:$C$68,2,FALSE)</f>
        <v>45</v>
      </c>
      <c r="AI42" s="59"/>
      <c r="AJ42" s="59">
        <f>VLOOKUP(AI42,'Начисление очков NEW'!$G$4:$H$68,2,FALSE)</f>
        <v>0</v>
      </c>
      <c r="AK42" s="8">
        <v>18</v>
      </c>
      <c r="AL42" s="8">
        <f>VLOOKUP(AK42,'Начисление очков NEW'!$G$4:$H$68,2,FALSE)</f>
        <v>38</v>
      </c>
      <c r="AM42" s="70"/>
      <c r="AN42" s="70">
        <f>VLOOKUP(AM42,'Начисление очков NEW'!$G$4:$H$68,2,FALSE)</f>
        <v>0</v>
      </c>
      <c r="AO42" s="74">
        <f>J42+L42+N42+P42+R42+T42+V42+X42+Z42+AB42+AD42+AF42+AH42+AJ42+AL42-I42-K42-M42-O42-Q42-S42-U42-W42-Y42-AA42-AC42-AE42-AG42-AI42-AK42</f>
        <v>207</v>
      </c>
      <c r="AP42" s="74">
        <v>273</v>
      </c>
      <c r="AQ42" s="74">
        <v>34</v>
      </c>
    </row>
    <row r="43" spans="2:43" ht="15.9" customHeight="1" x14ac:dyDescent="0.3">
      <c r="B43" s="49">
        <f t="shared" si="1"/>
        <v>35</v>
      </c>
      <c r="C43" s="10" t="s">
        <v>57</v>
      </c>
      <c r="D43" s="48">
        <f>J43+L43+N43+P43+R43+T43+V43+X43+Z43+AB43+AD43+AF43+AH43+AJ43+AL43</f>
        <v>270</v>
      </c>
      <c r="E43" s="51">
        <f>D43-AP43</f>
        <v>-21</v>
      </c>
      <c r="F43" s="50">
        <f>IF(AQ43=0," ",AQ43-B43)</f>
        <v>-6</v>
      </c>
      <c r="G43" s="7">
        <f>IF(I43=0,0,1)+IF(K43=0,0,1)+IF(M43=0,0,1)+IF(O43=0,0,1)+IF(Q43=0,0,1)+IF(S43=0,0,1)+IF(U43=0,0,1)+IF(W43=0,0,1)++IF(Y43=0,0,1)+IF(AA43=0,0,1)+IF(AC43=0,0,1)+IF(AE43=0,0,1)+IF(AG43=0,0,1)+IF(AI43=0,0,1)+IF(AK43=0,0,1)</f>
        <v>5</v>
      </c>
      <c r="H43" s="63">
        <f>IF(D43=0, "", D43/G43)</f>
        <v>54</v>
      </c>
      <c r="I43" s="59"/>
      <c r="J43" s="59">
        <f>VLOOKUP(I43,'Начисление очков NEW'!$G$4:$H$68,2,FALSE)</f>
        <v>0</v>
      </c>
      <c r="K43" s="8"/>
      <c r="L43" s="8">
        <f>VLOOKUP(K43,'Начисление очков NEW'!$G$4:$H$68,2,FALSE)</f>
        <v>0</v>
      </c>
      <c r="M43" s="59"/>
      <c r="N43" s="59">
        <f>VLOOKUP(M43,'Начисление очков NEW'!$B$4:$C$68,2,FALSE)</f>
        <v>0</v>
      </c>
      <c r="O43" s="59">
        <v>3</v>
      </c>
      <c r="P43" s="59">
        <f>VLOOKUP(O43,'Начисление очков NEW'!$V$4:$W$68,2,FALSE)</f>
        <v>55</v>
      </c>
      <c r="Q43" s="8"/>
      <c r="R43" s="8">
        <f>VLOOKUP(Q43,'Начисление очков NEW'!$G$4:$H$68,2,FALSE)</f>
        <v>0</v>
      </c>
      <c r="S43" s="59"/>
      <c r="T43" s="59">
        <f>VLOOKUP(S43,'Начисление очков NEW'!$G$4:$H$68,2,FALSE)</f>
        <v>0</v>
      </c>
      <c r="U43" s="8">
        <v>19</v>
      </c>
      <c r="V43" s="8">
        <f>VLOOKUP(U43,'Начисление очков NEW'!$B$4:$C$68,2,FALSE)</f>
        <v>45</v>
      </c>
      <c r="W43" s="8"/>
      <c r="X43" s="8">
        <f>VLOOKUP(W43,'Начисление очков NEW'!$V$4:$W$68,2,FALSE)</f>
        <v>0</v>
      </c>
      <c r="Y43" s="59"/>
      <c r="Z43" s="59">
        <f>VLOOKUP(Y43,'Начисление очков NEW'!$L$4:$M$68,2,FALSE)</f>
        <v>0</v>
      </c>
      <c r="AA43" s="8">
        <v>9</v>
      </c>
      <c r="AB43" s="8">
        <f>VLOOKUP(AA43,'Начисление очков NEW'!$L$4:$M$68,2,FALSE)</f>
        <v>50</v>
      </c>
      <c r="AC43" s="59"/>
      <c r="AD43" s="59">
        <f>VLOOKUP(AC43,'Начисление очков NEW'!$G$4:$H$68,2,FALSE)</f>
        <v>0</v>
      </c>
      <c r="AE43" s="59">
        <v>8</v>
      </c>
      <c r="AF43" s="59">
        <f>VLOOKUP(AE43,'Начисление очков NEW'!$V$4:$W$68,2,FALSE)</f>
        <v>30</v>
      </c>
      <c r="AG43" s="8">
        <v>16</v>
      </c>
      <c r="AH43" s="8">
        <f>VLOOKUP(AG43,'Начисление очков NEW'!$B$4:$C$68,2,FALSE)</f>
        <v>90</v>
      </c>
      <c r="AI43" s="59"/>
      <c r="AJ43" s="59">
        <f>VLOOKUP(AI43,'Начисление очков NEW'!$G$4:$H$68,2,FALSE)</f>
        <v>0</v>
      </c>
      <c r="AK43" s="8"/>
      <c r="AL43" s="8">
        <f>VLOOKUP(AK43,'Начисление очков NEW'!$G$4:$H$68,2,FALSE)</f>
        <v>0</v>
      </c>
      <c r="AM43" s="70">
        <v>21</v>
      </c>
      <c r="AN43" s="70">
        <f>VLOOKUP(AM43,'Начисление очков NEW'!$G$4:$H$68,2,FALSE)</f>
        <v>21</v>
      </c>
      <c r="AO43" s="74">
        <f>J43+L43+N43+P43+R43+T43+V43+X43+Z43+AB43+AD43+AF43+AH43+AJ43+AL43-I43-K43-M43-O43-Q43-S43-U43-W43-Y43-AA43-AC43-AE43-AG43-AI43-AK43</f>
        <v>215</v>
      </c>
      <c r="AP43" s="74">
        <v>291</v>
      </c>
      <c r="AQ43" s="74">
        <v>29</v>
      </c>
    </row>
    <row r="44" spans="2:43" ht="15.9" customHeight="1" x14ac:dyDescent="0.3">
      <c r="B44" s="49">
        <f t="shared" si="1"/>
        <v>36</v>
      </c>
      <c r="C44" s="10" t="s">
        <v>61</v>
      </c>
      <c r="D44" s="48">
        <f>J44+L44+N44+P44+R44+T44+V44+X44+Z44+AB44+AD44+AF44+AH44+AJ44+AL44</f>
        <v>247</v>
      </c>
      <c r="E44" s="51">
        <f>D44-AP44</f>
        <v>0</v>
      </c>
      <c r="F44" s="50">
        <f>IF(AQ44=0," ",AQ44-B44)</f>
        <v>-1</v>
      </c>
      <c r="G44" s="7">
        <f>IF(I44=0,0,1)+IF(K44=0,0,1)+IF(M44=0,0,1)+IF(O44=0,0,1)+IF(Q44=0,0,1)+IF(S44=0,0,1)+IF(U44=0,0,1)+IF(W44=0,0,1)++IF(Y44=0,0,1)+IF(AA44=0,0,1)+IF(AC44=0,0,1)+IF(AE44=0,0,1)+IF(AG44=0,0,1)+IF(AI44=0,0,1)+IF(AK44=0,0,1)</f>
        <v>4</v>
      </c>
      <c r="H44" s="63">
        <f>IF(D44=0, "", D44/G44)</f>
        <v>61.75</v>
      </c>
      <c r="I44" s="59"/>
      <c r="J44" s="59">
        <f>VLOOKUP(I44,'Начисление очков NEW'!$G$4:$H$68,2,FALSE)</f>
        <v>0</v>
      </c>
      <c r="K44" s="8"/>
      <c r="L44" s="8">
        <f>VLOOKUP(K44,'Начисление очков NEW'!$G$4:$H$68,2,FALSE)</f>
        <v>0</v>
      </c>
      <c r="M44" s="59"/>
      <c r="N44" s="59">
        <f>VLOOKUP(M44,'Начисление очков NEW'!$B$4:$C$68,2,FALSE)</f>
        <v>0</v>
      </c>
      <c r="O44" s="59"/>
      <c r="P44" s="59">
        <f>VLOOKUP(O44,'Начисление очков NEW'!$V$4:$W$68,2,FALSE)</f>
        <v>0</v>
      </c>
      <c r="Q44" s="8">
        <v>7</v>
      </c>
      <c r="R44" s="8">
        <f>VLOOKUP(Q44,'Начисление очков NEW'!$G$4:$H$68,2,FALSE)</f>
        <v>110</v>
      </c>
      <c r="S44" s="59">
        <v>10</v>
      </c>
      <c r="T44" s="59">
        <f>VLOOKUP(S44,'Начисление очков NEW'!$G$4:$H$68,2,FALSE)</f>
        <v>75</v>
      </c>
      <c r="U44" s="8"/>
      <c r="V44" s="8">
        <f>VLOOKUP(U44,'Начисление очков NEW'!$B$4:$C$68,2,FALSE)</f>
        <v>0</v>
      </c>
      <c r="W44" s="8">
        <v>6</v>
      </c>
      <c r="X44" s="8">
        <f>VLOOKUP(W44,'Начисление очков NEW'!$V$4:$W$68,2,FALSE)</f>
        <v>35</v>
      </c>
      <c r="Y44" s="59"/>
      <c r="Z44" s="59">
        <f>VLOOKUP(Y44,'Начисление очков NEW'!$L$4:$M$68,2,FALSE)</f>
        <v>0</v>
      </c>
      <c r="AA44" s="8"/>
      <c r="AB44" s="8">
        <f>VLOOKUP(AA44,'Начисление очков NEW'!$L$4:$M$68,2,FALSE)</f>
        <v>0</v>
      </c>
      <c r="AC44" s="59"/>
      <c r="AD44" s="59">
        <f>VLOOKUP(AC44,'Начисление очков NEW'!$G$4:$H$68,2,FALSE)</f>
        <v>0</v>
      </c>
      <c r="AE44" s="59"/>
      <c r="AF44" s="59">
        <f>VLOOKUP(AE44,'Начисление очков NEW'!$V$4:$W$68,2,FALSE)</f>
        <v>0</v>
      </c>
      <c r="AG44" s="8"/>
      <c r="AH44" s="8">
        <f>VLOOKUP(AG44,'Начисление очков NEW'!$B$4:$C$68,2,FALSE)</f>
        <v>0</v>
      </c>
      <c r="AI44" s="59">
        <v>20</v>
      </c>
      <c r="AJ44" s="59">
        <f>VLOOKUP(AI44,'Начисление очков NEW'!$G$4:$H$68,2,FALSE)</f>
        <v>27</v>
      </c>
      <c r="AK44" s="8"/>
      <c r="AL44" s="8">
        <f>VLOOKUP(AK44,'Начисление очков NEW'!$G$4:$H$68,2,FALSE)</f>
        <v>0</v>
      </c>
      <c r="AM44" s="70"/>
      <c r="AN44" s="70">
        <f>VLOOKUP(AM44,'Начисление очков NEW'!$G$4:$H$68,2,FALSE)</f>
        <v>0</v>
      </c>
      <c r="AO44" s="74">
        <f>J44+L44+N44+P44+R44+T44+V44+X44+Z44+AB44+AD44+AF44+AH44+AJ44+AL44-I44-K44-M44-O44-Q44-S44-U44-W44-Y44-AA44-AC44-AE44-AG44-AI44-AK44</f>
        <v>204</v>
      </c>
      <c r="AP44" s="74">
        <v>247</v>
      </c>
      <c r="AQ44" s="74">
        <v>35</v>
      </c>
    </row>
    <row r="45" spans="2:43" ht="15.9" customHeight="1" x14ac:dyDescent="0.3">
      <c r="B45" s="49">
        <f t="shared" si="1"/>
        <v>37</v>
      </c>
      <c r="C45" s="10" t="s">
        <v>84</v>
      </c>
      <c r="D45" s="48">
        <f>J45+L45+N45+P45+R45+T45+V45+X45+Z45+AB45+AD45+AF45+AH45+AJ45+AL45</f>
        <v>218</v>
      </c>
      <c r="E45" s="51">
        <f>D45-AP45</f>
        <v>0</v>
      </c>
      <c r="F45" s="50">
        <f>IF(AQ45=0," ",AQ45-B45)</f>
        <v>0</v>
      </c>
      <c r="G45" s="7">
        <f>IF(I45=0,0,1)+IF(K45=0,0,1)+IF(M45=0,0,1)+IF(O45=0,0,1)+IF(Q45=0,0,1)+IF(S45=0,0,1)+IF(U45=0,0,1)+IF(W45=0,0,1)++IF(Y45=0,0,1)+IF(AA45=0,0,1)+IF(AC45=0,0,1)+IF(AE45=0,0,1)+IF(AG45=0,0,1)+IF(AI45=0,0,1)+IF(AK45=0,0,1)</f>
        <v>7</v>
      </c>
      <c r="H45" s="63">
        <f>IF(D45=0, "", D45/G45)</f>
        <v>31.142857142857142</v>
      </c>
      <c r="I45" s="59"/>
      <c r="J45" s="59">
        <f>VLOOKUP(I45,'Начисление очков NEW'!$G$4:$H$68,2,FALSE)</f>
        <v>0</v>
      </c>
      <c r="K45" s="8"/>
      <c r="L45" s="8">
        <f>VLOOKUP(K45,'Начисление очков NEW'!$G$4:$H$68,2,FALSE)</f>
        <v>0</v>
      </c>
      <c r="M45" s="59"/>
      <c r="N45" s="59">
        <f>VLOOKUP(M45,'Начисление очков NEW'!$B$4:$C$68,2,FALSE)</f>
        <v>0</v>
      </c>
      <c r="O45" s="59">
        <v>6</v>
      </c>
      <c r="P45" s="59">
        <f>VLOOKUP(O45,'Начисление очков NEW'!$V$4:$W$68,2,FALSE)</f>
        <v>35</v>
      </c>
      <c r="Q45" s="8"/>
      <c r="R45" s="8">
        <f>VLOOKUP(Q45,'Начисление очков NEW'!$G$4:$H$68,2,FALSE)</f>
        <v>0</v>
      </c>
      <c r="S45" s="59">
        <v>10</v>
      </c>
      <c r="T45" s="59">
        <f>VLOOKUP(S45,'Начисление очков NEW'!$G$4:$H$68,2,FALSE)</f>
        <v>75</v>
      </c>
      <c r="U45" s="8"/>
      <c r="V45" s="8">
        <f>VLOOKUP(U45,'Начисление очков NEW'!$B$4:$C$68,2,FALSE)</f>
        <v>0</v>
      </c>
      <c r="W45" s="8">
        <v>10</v>
      </c>
      <c r="X45" s="8">
        <f>VLOOKUP(W45,'Начисление очков NEW'!$V$4:$W$68,2,FALSE)</f>
        <v>23</v>
      </c>
      <c r="Y45" s="59"/>
      <c r="Z45" s="59">
        <f>VLOOKUP(Y45,'Начисление очков NEW'!$L$4:$M$68,2,FALSE)</f>
        <v>0</v>
      </c>
      <c r="AA45" s="8">
        <v>14</v>
      </c>
      <c r="AB45" s="8">
        <f>VLOOKUP(AA45,'Начисление очков NEW'!$L$4:$M$68,2,FALSE)</f>
        <v>34</v>
      </c>
      <c r="AC45" s="59"/>
      <c r="AD45" s="59">
        <f>VLOOKUP(AC45,'Начисление очков NEW'!$G$4:$H$68,2,FALSE)</f>
        <v>0</v>
      </c>
      <c r="AE45" s="59">
        <v>14</v>
      </c>
      <c r="AF45" s="59">
        <f>VLOOKUP(AE45,'Начисление очков NEW'!$V$4:$W$68,2,FALSE)</f>
        <v>12</v>
      </c>
      <c r="AG45" s="8"/>
      <c r="AH45" s="8">
        <f>VLOOKUP(AG45,'Начисление очков NEW'!$B$4:$C$68,2,FALSE)</f>
        <v>0</v>
      </c>
      <c r="AI45" s="59">
        <v>26</v>
      </c>
      <c r="AJ45" s="59">
        <f>VLOOKUP(AI45,'Начисление очков NEW'!$G$4:$H$68,2,FALSE)</f>
        <v>18</v>
      </c>
      <c r="AK45" s="8">
        <v>22</v>
      </c>
      <c r="AL45" s="8">
        <f>VLOOKUP(AK45,'Начисление очков NEW'!$G$4:$H$68,2,FALSE)</f>
        <v>21</v>
      </c>
      <c r="AM45" s="70"/>
      <c r="AN45" s="70">
        <f>VLOOKUP(AM45,'Начисление очков NEW'!$G$4:$H$68,2,FALSE)</f>
        <v>0</v>
      </c>
      <c r="AO45" s="74">
        <f>J45+L45+N45+P45+R45+T45+V45+X45+Z45+AB45+AD45+AF45+AH45+AJ45+AL45-I45-K45-M45-O45-Q45-S45-U45-W45-Y45-AA45-AC45-AE45-AG45-AI45-AK45</f>
        <v>116</v>
      </c>
      <c r="AP45" s="74">
        <v>218</v>
      </c>
      <c r="AQ45" s="74">
        <v>37</v>
      </c>
    </row>
    <row r="46" spans="2:43" ht="15.9" customHeight="1" x14ac:dyDescent="0.3">
      <c r="B46" s="49">
        <f t="shared" si="1"/>
        <v>38</v>
      </c>
      <c r="C46" s="10" t="s">
        <v>112</v>
      </c>
      <c r="D46" s="48">
        <f>J46+L46+N46+P46+R46+T46+V46+X46+Z46+AB46+AD46+AF46+AH46+AJ46+AL46</f>
        <v>195</v>
      </c>
      <c r="E46" s="51">
        <f>D46-AP46</f>
        <v>0</v>
      </c>
      <c r="F46" s="50">
        <f>IF(AQ46=0," ",AQ46-B46)</f>
        <v>0</v>
      </c>
      <c r="G46" s="7">
        <f>IF(I46=0,0,1)+IF(K46=0,0,1)+IF(M46=0,0,1)+IF(O46=0,0,1)+IF(Q46=0,0,1)+IF(S46=0,0,1)+IF(U46=0,0,1)+IF(W46=0,0,1)++IF(Y46=0,0,1)+IF(AA46=0,0,1)+IF(AC46=0,0,1)+IF(AE46=0,0,1)+IF(AG46=0,0,1)+IF(AI46=0,0,1)+IF(AK46=0,0,1)</f>
        <v>3</v>
      </c>
      <c r="H46" s="63">
        <f>IF(D46=0, "", D46/G46)</f>
        <v>65</v>
      </c>
      <c r="I46" s="59"/>
      <c r="J46" s="59">
        <f>VLOOKUP(I46,'Начисление очков NEW'!$G$4:$H$68,2,FALSE)</f>
        <v>0</v>
      </c>
      <c r="K46" s="8">
        <v>17</v>
      </c>
      <c r="L46" s="8">
        <f>VLOOKUP(K46,'Начисление очков NEW'!$G$4:$H$68,2,FALSE)</f>
        <v>50</v>
      </c>
      <c r="M46" s="59"/>
      <c r="N46" s="59">
        <f>VLOOKUP(M46,'Начисление очков NEW'!$B$4:$C$68,2,FALSE)</f>
        <v>0</v>
      </c>
      <c r="O46" s="59"/>
      <c r="P46" s="59">
        <f>VLOOKUP(O46,'Начисление очков NEW'!$V$4:$W$68,2,FALSE)</f>
        <v>0</v>
      </c>
      <c r="Q46" s="8"/>
      <c r="R46" s="8">
        <f>VLOOKUP(Q46,'Начисление очков NEW'!$G$4:$H$68,2,FALSE)</f>
        <v>0</v>
      </c>
      <c r="S46" s="59"/>
      <c r="T46" s="59">
        <f>VLOOKUP(S46,'Начисление очков NEW'!$G$4:$H$68,2,FALSE)</f>
        <v>0</v>
      </c>
      <c r="U46" s="8"/>
      <c r="V46" s="8">
        <f>VLOOKUP(U46,'Начисление очков NEW'!$B$4:$C$68,2,FALSE)</f>
        <v>0</v>
      </c>
      <c r="W46" s="8"/>
      <c r="X46" s="8">
        <f>VLOOKUP(W46,'Начисление очков NEW'!$V$4:$W$68,2,FALSE)</f>
        <v>0</v>
      </c>
      <c r="Y46" s="59">
        <v>5</v>
      </c>
      <c r="Z46" s="59">
        <f>VLOOKUP(Y46,'Начисление очков NEW'!$L$4:$M$68,2,FALSE)</f>
        <v>90</v>
      </c>
      <c r="AA46" s="8"/>
      <c r="AB46" s="8">
        <f>VLOOKUP(AA46,'Начисление очков NEW'!$L$4:$M$68,2,FALSE)</f>
        <v>0</v>
      </c>
      <c r="AC46" s="59">
        <v>14</v>
      </c>
      <c r="AD46" s="59">
        <f>VLOOKUP(AC46,'Начисление очков NEW'!$G$4:$H$68,2,FALSE)</f>
        <v>55</v>
      </c>
      <c r="AE46" s="59"/>
      <c r="AF46" s="59">
        <f>VLOOKUP(AE46,'Начисление очков NEW'!$V$4:$W$68,2,FALSE)</f>
        <v>0</v>
      </c>
      <c r="AG46" s="8"/>
      <c r="AH46" s="8">
        <f>VLOOKUP(AG46,'Начисление очков NEW'!$B$4:$C$68,2,FALSE)</f>
        <v>0</v>
      </c>
      <c r="AI46" s="59"/>
      <c r="AJ46" s="59">
        <f>VLOOKUP(AI46,'Начисление очков NEW'!$G$4:$H$68,2,FALSE)</f>
        <v>0</v>
      </c>
      <c r="AK46" s="8"/>
      <c r="AL46" s="8">
        <f>VLOOKUP(AK46,'Начисление очков NEW'!$G$4:$H$68,2,FALSE)</f>
        <v>0</v>
      </c>
      <c r="AM46" s="70"/>
      <c r="AN46" s="70">
        <f>VLOOKUP(AM46,'Начисление очков NEW'!$G$4:$H$68,2,FALSE)</f>
        <v>0</v>
      </c>
      <c r="AO46" s="74">
        <f>J46+L46+N46+P46+R46+T46+V46+X46+Z46+AB46+AD46+AF46+AH46+AJ46+AL46-I46-K46-M46-O46-Q46-S46-U46-W46-Y46-AA46-AC46-AE46-AG46-AI46-AK46</f>
        <v>159</v>
      </c>
      <c r="AP46" s="74">
        <v>195</v>
      </c>
      <c r="AQ46" s="74">
        <v>38</v>
      </c>
    </row>
    <row r="47" spans="2:43" ht="15.9" customHeight="1" x14ac:dyDescent="0.3">
      <c r="B47" s="49">
        <f t="shared" si="1"/>
        <v>39</v>
      </c>
      <c r="C47" s="10" t="s">
        <v>148</v>
      </c>
      <c r="D47" s="48">
        <f>J47+L47+N47+P47+R47+T47+V47+X47+Z47+AB47+AD47+AF47+AH47+AJ47+AL47</f>
        <v>175</v>
      </c>
      <c r="E47" s="51">
        <f>D47-AP47</f>
        <v>0</v>
      </c>
      <c r="F47" s="50">
        <f>IF(AQ47=0," ",AQ47-B47)</f>
        <v>0</v>
      </c>
      <c r="G47" s="7">
        <f>IF(I47=0,0,1)+IF(K47=0,0,1)+IF(M47=0,0,1)+IF(O47=0,0,1)+IF(Q47=0,0,1)+IF(S47=0,0,1)+IF(U47=0,0,1)+IF(W47=0,0,1)++IF(Y47=0,0,1)+IF(AA47=0,0,1)+IF(AC47=0,0,1)+IF(AE47=0,0,1)+IF(AG47=0,0,1)+IF(AI47=0,0,1)+IF(AK47=0,0,1)</f>
        <v>2</v>
      </c>
      <c r="H47" s="63">
        <f>IF(D47=0, "", D47/G47)</f>
        <v>87.5</v>
      </c>
      <c r="I47" s="59"/>
      <c r="J47" s="59">
        <f>VLOOKUP(I47,'Начисление очков NEW'!$G$4:$H$68,2,FALSE)</f>
        <v>0</v>
      </c>
      <c r="K47" s="8"/>
      <c r="L47" s="8">
        <f>VLOOKUP(K47,'Начисление очков NEW'!$G$4:$H$68,2,FALSE)</f>
        <v>0</v>
      </c>
      <c r="M47" s="59"/>
      <c r="N47" s="59">
        <f>VLOOKUP(M47,'Начисление очков NEW'!$B$4:$C$68,2,FALSE)</f>
        <v>0</v>
      </c>
      <c r="O47" s="59"/>
      <c r="P47" s="59">
        <f>VLOOKUP(O47,'Начисление очков NEW'!$V$4:$W$68,2,FALSE)</f>
        <v>0</v>
      </c>
      <c r="Q47" s="8">
        <v>12</v>
      </c>
      <c r="R47" s="8">
        <f>VLOOKUP(Q47,'Начисление очков NEW'!$G$4:$H$68,2,FALSE)</f>
        <v>65</v>
      </c>
      <c r="S47" s="59">
        <v>8</v>
      </c>
      <c r="T47" s="59">
        <f>VLOOKUP(S47,'Начисление очков NEW'!$G$4:$H$68,2,FALSE)</f>
        <v>110</v>
      </c>
      <c r="U47" s="8"/>
      <c r="V47" s="8">
        <f>VLOOKUP(U47,'Начисление очков NEW'!$B$4:$C$68,2,FALSE)</f>
        <v>0</v>
      </c>
      <c r="W47" s="8"/>
      <c r="X47" s="8">
        <f>VLOOKUP(W47,'Начисление очков NEW'!$V$4:$W$68,2,FALSE)</f>
        <v>0</v>
      </c>
      <c r="Y47" s="59"/>
      <c r="Z47" s="59">
        <f>VLOOKUP(Y47,'Начисление очков NEW'!$L$4:$M$68,2,FALSE)</f>
        <v>0</v>
      </c>
      <c r="AA47" s="8"/>
      <c r="AB47" s="8">
        <f>VLOOKUP(AA47,'Начисление очков NEW'!$L$4:$M$68,2,FALSE)</f>
        <v>0</v>
      </c>
      <c r="AC47" s="59"/>
      <c r="AD47" s="59">
        <f>VLOOKUP(AC47,'Начисление очков NEW'!$G$4:$H$68,2,FALSE)</f>
        <v>0</v>
      </c>
      <c r="AE47" s="59"/>
      <c r="AF47" s="59">
        <f>VLOOKUP(AE47,'Начисление очков NEW'!$V$4:$W$68,2,FALSE)</f>
        <v>0</v>
      </c>
      <c r="AG47" s="8"/>
      <c r="AH47" s="8">
        <f>VLOOKUP(AG47,'Начисление очков NEW'!$B$4:$C$68,2,FALSE)</f>
        <v>0</v>
      </c>
      <c r="AI47" s="59"/>
      <c r="AJ47" s="59">
        <f>VLOOKUP(AI47,'Начисление очков NEW'!$G$4:$H$68,2,FALSE)</f>
        <v>0</v>
      </c>
      <c r="AK47" s="8"/>
      <c r="AL47" s="8">
        <f>VLOOKUP(AK47,'Начисление очков NEW'!$G$4:$H$68,2,FALSE)</f>
        <v>0</v>
      </c>
      <c r="AM47" s="70"/>
      <c r="AN47" s="70">
        <f>VLOOKUP(AM47,'Начисление очков NEW'!$G$4:$H$68,2,FALSE)</f>
        <v>0</v>
      </c>
      <c r="AO47" s="74">
        <f>J47+L47+N47+P47+R47+T47+V47+X47+Z47+AB47+AD47+AF47+AH47+AJ47+AL47-I47-K47-M47-O47-Q47-S47-U47-W47-Y47-AA47-AC47-AE47-AG47-AI47-AK47</f>
        <v>155</v>
      </c>
      <c r="AP47" s="74">
        <v>175</v>
      </c>
      <c r="AQ47" s="74">
        <v>39</v>
      </c>
    </row>
    <row r="48" spans="2:43" ht="15.9" customHeight="1" x14ac:dyDescent="0.3">
      <c r="B48" s="49">
        <f t="shared" si="1"/>
        <v>40</v>
      </c>
      <c r="C48" s="10" t="s">
        <v>59</v>
      </c>
      <c r="D48" s="48">
        <f>J48+L48+N48+P48+R48+T48+V48+X48+Z48+AB48+AD48+AF48+AH48+AJ48+AL48</f>
        <v>151</v>
      </c>
      <c r="E48" s="51">
        <f>D48-AP48</f>
        <v>0</v>
      </c>
      <c r="F48" s="50">
        <f>IF(AQ48=0," ",AQ48-B48)</f>
        <v>2</v>
      </c>
      <c r="G48" s="7">
        <f>IF(I48=0,0,1)+IF(K48=0,0,1)+IF(M48=0,0,1)+IF(O48=0,0,1)+IF(Q48=0,0,1)+IF(S48=0,0,1)+IF(U48=0,0,1)+IF(W48=0,0,1)++IF(Y48=0,0,1)+IF(AA48=0,0,1)+IF(AC48=0,0,1)+IF(AE48=0,0,1)+IF(AG48=0,0,1)+IF(AI48=0,0,1)+IF(AK48=0,0,1)</f>
        <v>5</v>
      </c>
      <c r="H48" s="63">
        <f>IF(D48=0, "", D48/G48)</f>
        <v>30.2</v>
      </c>
      <c r="I48" s="59"/>
      <c r="J48" s="59">
        <f>VLOOKUP(I48,'Начисление очков NEW'!$G$4:$H$68,2,FALSE)</f>
        <v>0</v>
      </c>
      <c r="K48" s="8">
        <v>19</v>
      </c>
      <c r="L48" s="8">
        <f>VLOOKUP(K48,'Начисление очков NEW'!$G$4:$H$68,2,FALSE)</f>
        <v>27</v>
      </c>
      <c r="M48" s="59"/>
      <c r="N48" s="59">
        <f>VLOOKUP(M48,'Начисление очков NEW'!$B$4:$C$68,2,FALSE)</f>
        <v>0</v>
      </c>
      <c r="O48" s="59"/>
      <c r="P48" s="59">
        <f>VLOOKUP(O48,'Начисление очков NEW'!$V$4:$W$68,2,FALSE)</f>
        <v>0</v>
      </c>
      <c r="Q48" s="8"/>
      <c r="R48" s="8">
        <f>VLOOKUP(Q48,'Начисление очков NEW'!$G$4:$H$68,2,FALSE)</f>
        <v>0</v>
      </c>
      <c r="S48" s="59"/>
      <c r="T48" s="59">
        <f>VLOOKUP(S48,'Начисление очков NEW'!$G$4:$H$68,2,FALSE)</f>
        <v>0</v>
      </c>
      <c r="U48" s="8"/>
      <c r="V48" s="8">
        <f>VLOOKUP(U48,'Начисление очков NEW'!$B$4:$C$68,2,FALSE)</f>
        <v>0</v>
      </c>
      <c r="W48" s="8">
        <v>3</v>
      </c>
      <c r="X48" s="8">
        <f>VLOOKUP(W48,'Начисление очков NEW'!$V$4:$W$68,2,FALSE)</f>
        <v>55</v>
      </c>
      <c r="Y48" s="59"/>
      <c r="Z48" s="59">
        <f>VLOOKUP(Y48,'Начисление очков NEW'!$L$4:$M$68,2,FALSE)</f>
        <v>0</v>
      </c>
      <c r="AA48" s="8"/>
      <c r="AB48" s="8">
        <f>VLOOKUP(AA48,'Начисление очков NEW'!$L$4:$M$68,2,FALSE)</f>
        <v>0</v>
      </c>
      <c r="AC48" s="59"/>
      <c r="AD48" s="59">
        <f>VLOOKUP(AC48,'Начисление очков NEW'!$G$4:$H$68,2,FALSE)</f>
        <v>0</v>
      </c>
      <c r="AE48" s="59"/>
      <c r="AF48" s="59">
        <f>VLOOKUP(AE48,'Начисление очков NEW'!$V$4:$W$68,2,FALSE)</f>
        <v>0</v>
      </c>
      <c r="AG48" s="8">
        <v>30</v>
      </c>
      <c r="AH48" s="8">
        <f>VLOOKUP(AG48,'Начисление очков NEW'!$B$4:$C$68,2,FALSE)</f>
        <v>30</v>
      </c>
      <c r="AI48" s="59">
        <v>28</v>
      </c>
      <c r="AJ48" s="59">
        <f>VLOOKUP(AI48,'Начисление очков NEW'!$G$4:$H$68,2,FALSE)</f>
        <v>18</v>
      </c>
      <c r="AK48" s="8">
        <v>24</v>
      </c>
      <c r="AL48" s="8">
        <f>VLOOKUP(AK48,'Начисление очков NEW'!$G$4:$H$68,2,FALSE)</f>
        <v>21</v>
      </c>
      <c r="AM48" s="70"/>
      <c r="AN48" s="70">
        <f>VLOOKUP(AM48,'Начисление очков NEW'!$G$4:$H$68,2,FALSE)</f>
        <v>0</v>
      </c>
      <c r="AO48" s="74">
        <f>J48+L48+N48+P48+R48+T48+V48+X48+Z48+AB48+AD48+AF48+AH48+AJ48+AL48-I48-K48-M48-O48-Q48-S48-U48-W48-Y48-AA48-AC48-AE48-AG48-AI48-AK48</f>
        <v>47</v>
      </c>
      <c r="AP48" s="74">
        <v>151</v>
      </c>
      <c r="AQ48" s="74">
        <v>42</v>
      </c>
    </row>
    <row r="49" spans="2:43" ht="15.9" customHeight="1" x14ac:dyDescent="0.3">
      <c r="B49" s="49">
        <f t="shared" si="1"/>
        <v>41</v>
      </c>
      <c r="C49" s="10" t="s">
        <v>133</v>
      </c>
      <c r="D49" s="48">
        <f>J49+L49+N49+P49+R49+T49+V49+X49+Z49+AB49+AD49+AF49+AH49+AJ49+AL49</f>
        <v>150</v>
      </c>
      <c r="E49" s="51">
        <f>D49-AP49</f>
        <v>0</v>
      </c>
      <c r="F49" s="50">
        <f>IF(AQ49=0," ",AQ49-B49)</f>
        <v>2</v>
      </c>
      <c r="G49" s="7">
        <f>IF(I49=0,0,1)+IF(K49=0,0,1)+IF(M49=0,0,1)+IF(O49=0,0,1)+IF(Q49=0,0,1)+IF(S49=0,0,1)+IF(U49=0,0,1)+IF(W49=0,0,1)++IF(Y49=0,0,1)+IF(AA49=0,0,1)+IF(AC49=0,0,1)+IF(AE49=0,0,1)+IF(AG49=0,0,1)+IF(AI49=0,0,1)+IF(AK49=0,0,1)</f>
        <v>1</v>
      </c>
      <c r="H49" s="63">
        <f>IF(D49=0, "", D49/G49)</f>
        <v>150</v>
      </c>
      <c r="I49" s="59"/>
      <c r="J49" s="59">
        <f>VLOOKUP(I49,'Начисление очков NEW'!$G$4:$H$68,2,FALSE)</f>
        <v>0</v>
      </c>
      <c r="K49" s="8"/>
      <c r="L49" s="8">
        <f>VLOOKUP(K49,'Начисление очков NEW'!$G$4:$H$68,2,FALSE)</f>
        <v>0</v>
      </c>
      <c r="M49" s="59"/>
      <c r="N49" s="59">
        <f>VLOOKUP(M49,'Начисление очков NEW'!$B$4:$C$68,2,FALSE)</f>
        <v>0</v>
      </c>
      <c r="O49" s="59"/>
      <c r="P49" s="59">
        <f>VLOOKUP(O49,'Начисление очков NEW'!$V$4:$W$68,2,FALSE)</f>
        <v>0</v>
      </c>
      <c r="Q49" s="8"/>
      <c r="R49" s="8">
        <f>VLOOKUP(Q49,'Начисление очков NEW'!$G$4:$H$68,2,FALSE)</f>
        <v>0</v>
      </c>
      <c r="S49" s="59"/>
      <c r="T49" s="59">
        <f>VLOOKUP(S49,'Начисление очков NEW'!$G$4:$H$68,2,FALSE)</f>
        <v>0</v>
      </c>
      <c r="U49" s="8"/>
      <c r="V49" s="8">
        <f>VLOOKUP(U49,'Начисление очков NEW'!$B$4:$C$68,2,FALSE)</f>
        <v>0</v>
      </c>
      <c r="W49" s="8"/>
      <c r="X49" s="8">
        <f>VLOOKUP(W49,'Начисление очков NEW'!$V$4:$W$68,2,FALSE)</f>
        <v>0</v>
      </c>
      <c r="Y49" s="59">
        <v>3</v>
      </c>
      <c r="Z49" s="59">
        <f>VLOOKUP(Y49,'Начисление очков NEW'!$L$4:$M$68,2,FALSE)</f>
        <v>150</v>
      </c>
      <c r="AA49" s="8"/>
      <c r="AB49" s="8">
        <f>VLOOKUP(AA49,'Начисление очков NEW'!$L$4:$M$68,2,FALSE)</f>
        <v>0</v>
      </c>
      <c r="AC49" s="59"/>
      <c r="AD49" s="59">
        <f>VLOOKUP(AC49,'Начисление очков NEW'!$G$4:$H$68,2,FALSE)</f>
        <v>0</v>
      </c>
      <c r="AE49" s="59"/>
      <c r="AF49" s="59">
        <f>VLOOKUP(AE49,'Начисление очков NEW'!$V$4:$W$68,2,FALSE)</f>
        <v>0</v>
      </c>
      <c r="AG49" s="8"/>
      <c r="AH49" s="8">
        <f>VLOOKUP(AG49,'Начисление очков NEW'!$B$4:$C$68,2,FALSE)</f>
        <v>0</v>
      </c>
      <c r="AI49" s="59"/>
      <c r="AJ49" s="59">
        <f>VLOOKUP(AI49,'Начисление очков NEW'!$G$4:$H$68,2,FALSE)</f>
        <v>0</v>
      </c>
      <c r="AK49" s="8"/>
      <c r="AL49" s="8">
        <f>VLOOKUP(AK49,'Начисление очков NEW'!$G$4:$H$68,2,FALSE)</f>
        <v>0</v>
      </c>
      <c r="AM49" s="70"/>
      <c r="AN49" s="70">
        <f>VLOOKUP(AM49,'Начисление очков NEW'!$G$4:$H$68,2,FALSE)</f>
        <v>0</v>
      </c>
      <c r="AO49" s="74">
        <f>J49+L49+N49+P49+R49+T49+V49+X49+Z49+AB49+AD49+AF49+AH49+AJ49+AL49-I49-K49-M49-O49-Q49-S49-U49-W49-Y49-AA49-AC49-AE49-AG49-AI49-AK49</f>
        <v>147</v>
      </c>
      <c r="AP49" s="74">
        <v>150</v>
      </c>
      <c r="AQ49" s="74">
        <v>43</v>
      </c>
    </row>
    <row r="50" spans="2:43" ht="15.9" customHeight="1" x14ac:dyDescent="0.3">
      <c r="B50" s="49">
        <f t="shared" si="1"/>
        <v>42</v>
      </c>
      <c r="C50" s="10" t="s">
        <v>68</v>
      </c>
      <c r="D50" s="48">
        <f>J50+L50+N50+P50+R50+T50+V50+X50+Z50+AB50+AD50+AF50+AH50+AJ50+AL50</f>
        <v>134</v>
      </c>
      <c r="E50" s="51">
        <f>D50-AP50</f>
        <v>-21</v>
      </c>
      <c r="F50" s="50">
        <f>IF(AQ50=0," ",AQ50-B50)</f>
        <v>-1</v>
      </c>
      <c r="G50" s="7">
        <f>IF(I50=0,0,1)+IF(K50=0,0,1)+IF(M50=0,0,1)+IF(O50=0,0,1)+IF(Q50=0,0,1)+IF(S50=0,0,1)+IF(U50=0,0,1)+IF(W50=0,0,1)++IF(Y50=0,0,1)+IF(AA50=0,0,1)+IF(AC50=0,0,1)+IF(AE50=0,0,1)+IF(AG50=0,0,1)+IF(AI50=0,0,1)+IF(AK50=0,0,1)</f>
        <v>4</v>
      </c>
      <c r="H50" s="63">
        <f>IF(D50=0, "", D50/G50)</f>
        <v>33.5</v>
      </c>
      <c r="I50" s="59"/>
      <c r="J50" s="59">
        <f>VLOOKUP(I50,'Начисление очков NEW'!$G$4:$H$68,2,FALSE)</f>
        <v>0</v>
      </c>
      <c r="K50" s="8">
        <v>21</v>
      </c>
      <c r="L50" s="8">
        <f>VLOOKUP(K50,'Начисление очков NEW'!$G$4:$H$68,2,FALSE)</f>
        <v>21</v>
      </c>
      <c r="M50" s="59">
        <v>18</v>
      </c>
      <c r="N50" s="59">
        <f>VLOOKUP(M50,'Начисление очков NEW'!$B$4:$C$68,2,FALSE)</f>
        <v>65</v>
      </c>
      <c r="O50" s="59"/>
      <c r="P50" s="59">
        <f>VLOOKUP(O50,'Начисление очков NEW'!$V$4:$W$68,2,FALSE)</f>
        <v>0</v>
      </c>
      <c r="Q50" s="8"/>
      <c r="R50" s="8">
        <f>VLOOKUP(Q50,'Начисление очков NEW'!$G$4:$H$68,2,FALSE)</f>
        <v>0</v>
      </c>
      <c r="S50" s="59"/>
      <c r="T50" s="59">
        <f>VLOOKUP(S50,'Начисление очков NEW'!$G$4:$H$68,2,FALSE)</f>
        <v>0</v>
      </c>
      <c r="U50" s="8"/>
      <c r="V50" s="8">
        <f>VLOOKUP(U50,'Начисление очков NEW'!$B$4:$C$68,2,FALSE)</f>
        <v>0</v>
      </c>
      <c r="W50" s="8"/>
      <c r="X50" s="8">
        <f>VLOOKUP(W50,'Начисление очков NEW'!$V$4:$W$68,2,FALSE)</f>
        <v>0</v>
      </c>
      <c r="Y50" s="59"/>
      <c r="Z50" s="59">
        <f>VLOOKUP(Y50,'Начисление очков NEW'!$L$4:$M$68,2,FALSE)</f>
        <v>0</v>
      </c>
      <c r="AA50" s="8"/>
      <c r="AB50" s="8">
        <f>VLOOKUP(AA50,'Начисление очков NEW'!$L$4:$M$68,2,FALSE)</f>
        <v>0</v>
      </c>
      <c r="AC50" s="59"/>
      <c r="AD50" s="59">
        <f>VLOOKUP(AC50,'Начисление очков NEW'!$G$4:$H$68,2,FALSE)</f>
        <v>0</v>
      </c>
      <c r="AE50" s="59"/>
      <c r="AF50" s="59">
        <f>VLOOKUP(AE50,'Начисление очков NEW'!$V$4:$W$68,2,FALSE)</f>
        <v>0</v>
      </c>
      <c r="AG50" s="8"/>
      <c r="AH50" s="8">
        <f>VLOOKUP(AG50,'Начисление очков NEW'!$B$4:$C$68,2,FALSE)</f>
        <v>0</v>
      </c>
      <c r="AI50" s="59">
        <v>22</v>
      </c>
      <c r="AJ50" s="59">
        <f>VLOOKUP(AI50,'Начисление очков NEW'!$G$4:$H$68,2,FALSE)</f>
        <v>21</v>
      </c>
      <c r="AK50" s="8">
        <v>19</v>
      </c>
      <c r="AL50" s="8">
        <f>VLOOKUP(AK50,'Начисление очков NEW'!$G$4:$H$68,2,FALSE)</f>
        <v>27</v>
      </c>
      <c r="AM50" s="70">
        <v>24</v>
      </c>
      <c r="AN50" s="70">
        <f>VLOOKUP(AM50,'Начисление очков NEW'!$G$4:$H$68,2,FALSE)</f>
        <v>21</v>
      </c>
      <c r="AO50" s="74">
        <f>J50+L50+N50+P50+R50+T50+V50+X50+Z50+AB50+AD50+AF50+AH50+AJ50+AL50-I50-K50-M50-O50-Q50-S50-U50-W50-Y50-AA50-AC50-AE50-AG50-AI50-AK50</f>
        <v>54</v>
      </c>
      <c r="AP50" s="74">
        <v>155</v>
      </c>
      <c r="AQ50" s="74">
        <v>41</v>
      </c>
    </row>
    <row r="51" spans="2:43" ht="15.9" customHeight="1" x14ac:dyDescent="0.3">
      <c r="B51" s="49">
        <f t="shared" si="1"/>
        <v>43</v>
      </c>
      <c r="C51" s="10" t="s">
        <v>41</v>
      </c>
      <c r="D51" s="48">
        <f>J51+L51+N51+P51+R51+T51+V51+X51+Z51+AB51+AD51+AF51+AH51+AJ51+AL51</f>
        <v>133</v>
      </c>
      <c r="E51" s="51">
        <f>D51-AP51</f>
        <v>65</v>
      </c>
      <c r="F51" s="50">
        <f>IF(AQ51=0," ",AQ51-B51)</f>
        <v>13</v>
      </c>
      <c r="G51" s="7">
        <f>IF(I51=0,0,1)+IF(K51=0,0,1)+IF(M51=0,0,1)+IF(O51=0,0,1)+IF(Q51=0,0,1)+IF(S51=0,0,1)+IF(U51=0,0,1)+IF(W51=0,0,1)++IF(Y51=0,0,1)+IF(AA51=0,0,1)+IF(AC51=0,0,1)+IF(AE51=0,0,1)+IF(AG51=0,0,1)+IF(AI51=0,0,1)+IF(AK51=0,0,1)</f>
        <v>3</v>
      </c>
      <c r="H51" s="63">
        <f>IF(D51=0, "", D51/G51)</f>
        <v>44.333333333333336</v>
      </c>
      <c r="I51" s="59">
        <v>12</v>
      </c>
      <c r="J51" s="59">
        <f>VLOOKUP(I51,'Начисление очков NEW'!$G$4:$H$68,2,FALSE)</f>
        <v>65</v>
      </c>
      <c r="K51" s="8"/>
      <c r="L51" s="8">
        <f>VLOOKUP(K51,'Начисление очков NEW'!$G$4:$H$68,2,FALSE)</f>
        <v>0</v>
      </c>
      <c r="M51" s="59"/>
      <c r="N51" s="59">
        <f>VLOOKUP(M51,'Начисление очков NEW'!$B$4:$C$68,2,FALSE)</f>
        <v>0</v>
      </c>
      <c r="O51" s="59">
        <v>10</v>
      </c>
      <c r="P51" s="59">
        <f>VLOOKUP(O51,'Начисление очков NEW'!$V$4:$W$68,2,FALSE)</f>
        <v>23</v>
      </c>
      <c r="Q51" s="8"/>
      <c r="R51" s="8">
        <f>VLOOKUP(Q51,'Начисление очков NEW'!$G$4:$H$68,2,FALSE)</f>
        <v>0</v>
      </c>
      <c r="S51" s="59"/>
      <c r="T51" s="59">
        <f>VLOOKUP(S51,'Начисление очков NEW'!$G$4:$H$68,2,FALSE)</f>
        <v>0</v>
      </c>
      <c r="U51" s="8">
        <v>19</v>
      </c>
      <c r="V51" s="8">
        <f>VLOOKUP(U51,'Начисление очков NEW'!$B$4:$C$68,2,FALSE)</f>
        <v>45</v>
      </c>
      <c r="W51" s="8"/>
      <c r="X51" s="8">
        <f>VLOOKUP(W51,'Начисление очков NEW'!$V$4:$W$68,2,FALSE)</f>
        <v>0</v>
      </c>
      <c r="Y51" s="59"/>
      <c r="Z51" s="59">
        <f>VLOOKUP(Y51,'Начисление очков NEW'!$L$4:$M$68,2,FALSE)</f>
        <v>0</v>
      </c>
      <c r="AA51" s="8"/>
      <c r="AB51" s="8">
        <f>VLOOKUP(AA51,'Начисление очков NEW'!$L$4:$M$68,2,FALSE)</f>
        <v>0</v>
      </c>
      <c r="AC51" s="59"/>
      <c r="AD51" s="59">
        <f>VLOOKUP(AC51,'Начисление очков NEW'!$G$4:$H$68,2,FALSE)</f>
        <v>0</v>
      </c>
      <c r="AE51" s="59"/>
      <c r="AF51" s="59">
        <f>VLOOKUP(AE51,'Начисление очков NEW'!$V$4:$W$68,2,FALSE)</f>
        <v>0</v>
      </c>
      <c r="AG51" s="8"/>
      <c r="AH51" s="8">
        <f>VLOOKUP(AG51,'Начисление очков NEW'!$B$4:$C$68,2,FALSE)</f>
        <v>0</v>
      </c>
      <c r="AI51" s="59"/>
      <c r="AJ51" s="59">
        <f>VLOOKUP(AI51,'Начисление очков NEW'!$G$4:$H$68,2,FALSE)</f>
        <v>0</v>
      </c>
      <c r="AK51" s="8"/>
      <c r="AL51" s="8">
        <f>VLOOKUP(AK51,'Начисление очков NEW'!$G$4:$H$68,2,FALSE)</f>
        <v>0</v>
      </c>
      <c r="AM51" s="70"/>
      <c r="AN51" s="70">
        <f>VLOOKUP(AM51,'Начисление очков NEW'!$G$4:$H$68,2,FALSE)</f>
        <v>0</v>
      </c>
      <c r="AO51" s="74">
        <f>J51+L51+N51+P51+R51+T51+V51+X51+Z51+AB51+AD51+AF51+AH51+AJ51+AL51-I51-K51-M51-O51-Q51-S51-U51-W51-Y51-AA51-AC51-AE51-AG51-AI51-AK51</f>
        <v>92</v>
      </c>
      <c r="AP51" s="74">
        <v>68</v>
      </c>
      <c r="AQ51" s="74">
        <v>56</v>
      </c>
    </row>
    <row r="52" spans="2:43" ht="15.9" customHeight="1" x14ac:dyDescent="0.3">
      <c r="B52" s="49">
        <f t="shared" si="1"/>
        <v>44</v>
      </c>
      <c r="C52" s="10" t="s">
        <v>143</v>
      </c>
      <c r="D52" s="48">
        <f>J52+L52+N52+P52+R52+T52+V52+X52+Z52+AB52+AD52+AF52+AH52+AJ52+AL52</f>
        <v>133</v>
      </c>
      <c r="E52" s="51">
        <f>D52-AP52</f>
        <v>0</v>
      </c>
      <c r="F52" s="50">
        <f>IF(AQ52=0," ",AQ52-B52)</f>
        <v>1</v>
      </c>
      <c r="G52" s="7">
        <f>IF(I52=0,0,1)+IF(K52=0,0,1)+IF(M52=0,0,1)+IF(O52=0,0,1)+IF(Q52=0,0,1)+IF(S52=0,0,1)+IF(U52=0,0,1)+IF(W52=0,0,1)++IF(Y52=0,0,1)+IF(AA52=0,0,1)+IF(AC52=0,0,1)+IF(AE52=0,0,1)+IF(AG52=0,0,1)+IF(AI52=0,0,1)+IF(AK52=0,0,1)</f>
        <v>3</v>
      </c>
      <c r="H52" s="63">
        <f>IF(D52=0, "", D52/G52)</f>
        <v>44.333333333333336</v>
      </c>
      <c r="I52" s="59"/>
      <c r="J52" s="59">
        <f>VLOOKUP(I52,'Начисление очков NEW'!$G$4:$H$68,2,FALSE)</f>
        <v>0</v>
      </c>
      <c r="K52" s="8"/>
      <c r="L52" s="8">
        <f>VLOOKUP(K52,'Начисление очков NEW'!$G$4:$H$68,2,FALSE)</f>
        <v>0</v>
      </c>
      <c r="M52" s="59"/>
      <c r="N52" s="59">
        <f>VLOOKUP(M52,'Начисление очков NEW'!$B$4:$C$68,2,FALSE)</f>
        <v>0</v>
      </c>
      <c r="O52" s="59"/>
      <c r="P52" s="59">
        <f>VLOOKUP(O52,'Начисление очков NEW'!$V$4:$W$68,2,FALSE)</f>
        <v>0</v>
      </c>
      <c r="Q52" s="8"/>
      <c r="R52" s="8">
        <f>VLOOKUP(Q52,'Начисление очков NEW'!$G$4:$H$68,2,FALSE)</f>
        <v>0</v>
      </c>
      <c r="S52" s="59"/>
      <c r="T52" s="59">
        <f>VLOOKUP(S52,'Начисление очков NEW'!$G$4:$H$68,2,FALSE)</f>
        <v>0</v>
      </c>
      <c r="U52" s="8"/>
      <c r="V52" s="8">
        <f>VLOOKUP(U52,'Начисление очков NEW'!$B$4:$C$68,2,FALSE)</f>
        <v>0</v>
      </c>
      <c r="W52" s="8">
        <v>13</v>
      </c>
      <c r="X52" s="8">
        <f>VLOOKUP(W52,'Начисление очков NEW'!$V$4:$W$68,2,FALSE)</f>
        <v>13</v>
      </c>
      <c r="Y52" s="59"/>
      <c r="Z52" s="59">
        <f>VLOOKUP(Y52,'Начисление очков NEW'!$L$4:$M$68,2,FALSE)</f>
        <v>0</v>
      </c>
      <c r="AA52" s="8"/>
      <c r="AB52" s="8">
        <f>VLOOKUP(AA52,'Начисление очков NEW'!$L$4:$M$68,2,FALSE)</f>
        <v>0</v>
      </c>
      <c r="AC52" s="59"/>
      <c r="AD52" s="59">
        <f>VLOOKUP(AC52,'Начисление очков NEW'!$G$4:$H$68,2,FALSE)</f>
        <v>0</v>
      </c>
      <c r="AE52" s="59"/>
      <c r="AF52" s="59">
        <f>VLOOKUP(AE52,'Начисление очков NEW'!$V$4:$W$68,2,FALSE)</f>
        <v>0</v>
      </c>
      <c r="AG52" s="8">
        <v>18</v>
      </c>
      <c r="AH52" s="8">
        <f>VLOOKUP(AG52,'Начисление очков NEW'!$B$4:$C$68,2,FALSE)</f>
        <v>65</v>
      </c>
      <c r="AI52" s="59">
        <v>16</v>
      </c>
      <c r="AJ52" s="59">
        <f>VLOOKUP(AI52,'Начисление очков NEW'!$G$4:$H$68,2,FALSE)</f>
        <v>55</v>
      </c>
      <c r="AK52" s="8"/>
      <c r="AL52" s="8">
        <f>VLOOKUP(AK52,'Начисление очков NEW'!$G$4:$H$68,2,FALSE)</f>
        <v>0</v>
      </c>
      <c r="AM52" s="70"/>
      <c r="AN52" s="70">
        <f>VLOOKUP(AM52,'Начисление очков NEW'!$G$4:$H$68,2,FALSE)</f>
        <v>0</v>
      </c>
      <c r="AO52" s="74">
        <f>J52+L52+N52+P52+R52+T52+V52+X52+Z52+AB52+AD52+AF52+AH52+AJ52+AL52-I52-K52-M52-O52-Q52-S52-U52-W52-Y52-AA52-AC52-AE52-AG52-AI52-AK52</f>
        <v>86</v>
      </c>
      <c r="AP52" s="74">
        <v>133</v>
      </c>
      <c r="AQ52" s="74">
        <v>45</v>
      </c>
    </row>
    <row r="53" spans="2:43" ht="15.9" customHeight="1" x14ac:dyDescent="0.3">
      <c r="B53" s="49">
        <f t="shared" si="1"/>
        <v>45</v>
      </c>
      <c r="C53" s="10" t="s">
        <v>153</v>
      </c>
      <c r="D53" s="48">
        <f>J53+L53+N53+P53+R53+T53+V53+X53+Z53+AB53+AD53+AF53+AH53+AJ53+AL53</f>
        <v>130</v>
      </c>
      <c r="E53" s="51">
        <f>D53-AP53</f>
        <v>0</v>
      </c>
      <c r="F53" s="50">
        <f>IF(AQ53=0," ",AQ53-B53)</f>
        <v>1</v>
      </c>
      <c r="G53" s="7">
        <f>IF(I53=0,0,1)+IF(K53=0,0,1)+IF(M53=0,0,1)+IF(O53=0,0,1)+IF(Q53=0,0,1)+IF(S53=0,0,1)+IF(U53=0,0,1)+IF(W53=0,0,1)++IF(Y53=0,0,1)+IF(AA53=0,0,1)+IF(AC53=0,0,1)+IF(AE53=0,0,1)+IF(AG53=0,0,1)+IF(AI53=0,0,1)+IF(AK53=0,0,1)</f>
        <v>1</v>
      </c>
      <c r="H53" s="63">
        <f>IF(D53=0, "", D53/G53)</f>
        <v>130</v>
      </c>
      <c r="I53" s="59"/>
      <c r="J53" s="59">
        <f>VLOOKUP(I53,'Начисление очков NEW'!$G$4:$H$68,2,FALSE)</f>
        <v>0</v>
      </c>
      <c r="K53" s="8"/>
      <c r="L53" s="8">
        <f>VLOOKUP(K53,'Начисление очков NEW'!$G$4:$H$68,2,FALSE)</f>
        <v>0</v>
      </c>
      <c r="M53" s="59"/>
      <c r="N53" s="59">
        <f>VLOOKUP(M53,'Начисление очков NEW'!$B$4:$C$68,2,FALSE)</f>
        <v>0</v>
      </c>
      <c r="O53" s="59">
        <v>1</v>
      </c>
      <c r="P53" s="59">
        <f>VLOOKUP(O53,'Начисление очков NEW'!$V$4:$W$68,2,FALSE)</f>
        <v>130</v>
      </c>
      <c r="Q53" s="8"/>
      <c r="R53" s="8">
        <f>VLOOKUP(Q53,'Начисление очков NEW'!$G$4:$H$68,2,FALSE)</f>
        <v>0</v>
      </c>
      <c r="S53" s="59"/>
      <c r="T53" s="59">
        <f>VLOOKUP(S53,'Начисление очков NEW'!$G$4:$H$68,2,FALSE)</f>
        <v>0</v>
      </c>
      <c r="U53" s="8"/>
      <c r="V53" s="8">
        <f>VLOOKUP(U53,'Начисление очков NEW'!$B$4:$C$68,2,FALSE)</f>
        <v>0</v>
      </c>
      <c r="W53" s="8"/>
      <c r="X53" s="8">
        <f>VLOOKUP(W53,'Начисление очков NEW'!$V$4:$W$68,2,FALSE)</f>
        <v>0</v>
      </c>
      <c r="Y53" s="59"/>
      <c r="Z53" s="59">
        <f>VLOOKUP(Y53,'Начисление очков NEW'!$L$4:$M$68,2,FALSE)</f>
        <v>0</v>
      </c>
      <c r="AA53" s="8"/>
      <c r="AB53" s="8">
        <f>VLOOKUP(AA53,'Начисление очков NEW'!$L$4:$M$68,2,FALSE)</f>
        <v>0</v>
      </c>
      <c r="AC53" s="59"/>
      <c r="AD53" s="59">
        <f>VLOOKUP(AC53,'Начисление очков NEW'!$G$4:$H$68,2,FALSE)</f>
        <v>0</v>
      </c>
      <c r="AE53" s="59"/>
      <c r="AF53" s="59">
        <f>VLOOKUP(AE53,'Начисление очков NEW'!$V$4:$W$68,2,FALSE)</f>
        <v>0</v>
      </c>
      <c r="AG53" s="8"/>
      <c r="AH53" s="8">
        <f>VLOOKUP(AG53,'Начисление очков NEW'!$B$4:$C$68,2,FALSE)</f>
        <v>0</v>
      </c>
      <c r="AI53" s="59"/>
      <c r="AJ53" s="59">
        <f>VLOOKUP(AI53,'Начисление очков NEW'!$G$4:$H$68,2,FALSE)</f>
        <v>0</v>
      </c>
      <c r="AK53" s="8"/>
      <c r="AL53" s="8">
        <f>VLOOKUP(AK53,'Начисление очков NEW'!$G$4:$H$68,2,FALSE)</f>
        <v>0</v>
      </c>
      <c r="AM53" s="70"/>
      <c r="AN53" s="70">
        <f>VLOOKUP(AM53,'Начисление очков NEW'!$G$4:$H$68,2,FALSE)</f>
        <v>0</v>
      </c>
      <c r="AO53" s="74">
        <f>J53+L53+N53+P53+R53+T53+V53+X53+Z53+AB53+AD53+AF53+AH53+AJ53+AL53-I53-K53-M53-O53-Q53-S53-U53-W53-Y53-AA53-AC53-AE53-AG53-AI53-AK53</f>
        <v>129</v>
      </c>
      <c r="AP53" s="74">
        <v>130</v>
      </c>
      <c r="AQ53" s="74">
        <v>46</v>
      </c>
    </row>
    <row r="54" spans="2:43" ht="15.9" customHeight="1" x14ac:dyDescent="0.3">
      <c r="B54" s="49">
        <f t="shared" si="1"/>
        <v>46</v>
      </c>
      <c r="C54" s="10" t="s">
        <v>114</v>
      </c>
      <c r="D54" s="48">
        <f>J54+L54+N54+P54+R54+T54+V54+X54+Z54+AB54+AD54+AF54+AH54+AJ54+AL54</f>
        <v>120</v>
      </c>
      <c r="E54" s="51">
        <f>D54-AP54</f>
        <v>0</v>
      </c>
      <c r="F54" s="50">
        <f>IF(AQ54=0," ",AQ54-B54)</f>
        <v>2</v>
      </c>
      <c r="G54" s="7">
        <f>IF(I54=0,0,1)+IF(K54=0,0,1)+IF(M54=0,0,1)+IF(O54=0,0,1)+IF(Q54=0,0,1)+IF(S54=0,0,1)+IF(U54=0,0,1)+IF(W54=0,0,1)++IF(Y54=0,0,1)+IF(AA54=0,0,1)+IF(AC54=0,0,1)+IF(AE54=0,0,1)+IF(AG54=0,0,1)+IF(AI54=0,0,1)+IF(AK54=0,0,1)</f>
        <v>2</v>
      </c>
      <c r="H54" s="63">
        <f>IF(D54=0, "", D54/G54)</f>
        <v>60</v>
      </c>
      <c r="I54" s="59"/>
      <c r="J54" s="59">
        <f>VLOOKUP(I54,'Начисление очков NEW'!$G$4:$H$68,2,FALSE)</f>
        <v>0</v>
      </c>
      <c r="K54" s="8"/>
      <c r="L54" s="8">
        <f>VLOOKUP(K54,'Начисление очков NEW'!$G$4:$H$68,2,FALSE)</f>
        <v>0</v>
      </c>
      <c r="M54" s="59"/>
      <c r="N54" s="59">
        <f>VLOOKUP(M54,'Начисление очков NEW'!$B$4:$C$68,2,FALSE)</f>
        <v>0</v>
      </c>
      <c r="O54" s="59"/>
      <c r="P54" s="59">
        <f>VLOOKUP(O54,'Начисление очков NEW'!$V$4:$W$68,2,FALSE)</f>
        <v>0</v>
      </c>
      <c r="Q54" s="8"/>
      <c r="R54" s="8">
        <f>VLOOKUP(Q54,'Начисление очков NEW'!$G$4:$H$68,2,FALSE)</f>
        <v>0</v>
      </c>
      <c r="S54" s="59"/>
      <c r="T54" s="59">
        <f>VLOOKUP(S54,'Начисление очков NEW'!$G$4:$H$68,2,FALSE)</f>
        <v>0</v>
      </c>
      <c r="U54" s="8"/>
      <c r="V54" s="8">
        <f>VLOOKUP(U54,'Начисление очков NEW'!$B$4:$C$68,2,FALSE)</f>
        <v>0</v>
      </c>
      <c r="W54" s="8"/>
      <c r="X54" s="8">
        <f>VLOOKUP(W54,'Начисление очков NEW'!$V$4:$W$68,2,FALSE)</f>
        <v>0</v>
      </c>
      <c r="Y54" s="59">
        <v>7</v>
      </c>
      <c r="Z54" s="59">
        <f>VLOOKUP(Y54,'Начисление очков NEW'!$L$4:$M$68,2,FALSE)</f>
        <v>65</v>
      </c>
      <c r="AA54" s="8"/>
      <c r="AB54" s="8">
        <f>VLOOKUP(AA54,'Начисление очков NEW'!$L$4:$M$68,2,FALSE)</f>
        <v>0</v>
      </c>
      <c r="AC54" s="59">
        <v>16</v>
      </c>
      <c r="AD54" s="59">
        <f>VLOOKUP(AC54,'Начисление очков NEW'!$G$4:$H$68,2,FALSE)</f>
        <v>55</v>
      </c>
      <c r="AE54" s="59"/>
      <c r="AF54" s="59">
        <f>VLOOKUP(AE54,'Начисление очков NEW'!$V$4:$W$68,2,FALSE)</f>
        <v>0</v>
      </c>
      <c r="AG54" s="8"/>
      <c r="AH54" s="8">
        <f>VLOOKUP(AG54,'Начисление очков NEW'!$B$4:$C$68,2,FALSE)</f>
        <v>0</v>
      </c>
      <c r="AI54" s="59"/>
      <c r="AJ54" s="59">
        <f>VLOOKUP(AI54,'Начисление очков NEW'!$G$4:$H$68,2,FALSE)</f>
        <v>0</v>
      </c>
      <c r="AK54" s="8"/>
      <c r="AL54" s="8">
        <f>VLOOKUP(AK54,'Начисление очков NEW'!$G$4:$H$68,2,FALSE)</f>
        <v>0</v>
      </c>
      <c r="AM54" s="70"/>
      <c r="AN54" s="70">
        <f>VLOOKUP(AM54,'Начисление очков NEW'!$G$4:$H$68,2,FALSE)</f>
        <v>0</v>
      </c>
      <c r="AO54" s="74">
        <f>J54+L54+N54+P54+R54+T54+V54+X54+Z54+AB54+AD54+AF54+AH54+AJ54+AL54-I54-K54-M54-O54-Q54-S54-U54-W54-Y54-AA54-AC54-AE54-AG54-AI54-AK54</f>
        <v>97</v>
      </c>
      <c r="AP54" s="74">
        <v>120</v>
      </c>
      <c r="AQ54" s="74">
        <v>48</v>
      </c>
    </row>
    <row r="55" spans="2:43" ht="15.9" customHeight="1" x14ac:dyDescent="0.3">
      <c r="B55" s="49">
        <f t="shared" si="1"/>
        <v>47</v>
      </c>
      <c r="C55" s="10" t="s">
        <v>80</v>
      </c>
      <c r="D55" s="48">
        <f>J55+L55+N55+P55+R55+T55+V55+X55+Z55+AB55+AD55+AF55+AH55+AJ55+AL55</f>
        <v>116</v>
      </c>
      <c r="E55" s="51">
        <f>D55-AP55</f>
        <v>-18</v>
      </c>
      <c r="F55" s="50">
        <f>IF(AQ55=0," ",AQ55-B55)</f>
        <v>-3</v>
      </c>
      <c r="G55" s="7">
        <f>IF(I55=0,0,1)+IF(K55=0,0,1)+IF(M55=0,0,1)+IF(O55=0,0,1)+IF(Q55=0,0,1)+IF(S55=0,0,1)+IF(U55=0,0,1)+IF(W55=0,0,1)++IF(Y55=0,0,1)+IF(AA55=0,0,1)+IF(AC55=0,0,1)+IF(AE55=0,0,1)+IF(AG55=0,0,1)+IF(AI55=0,0,1)+IF(AK55=0,0,1)</f>
        <v>3</v>
      </c>
      <c r="H55" s="63">
        <f>IF(D55=0, "", D55/G55)</f>
        <v>38.666666666666664</v>
      </c>
      <c r="I55" s="59"/>
      <c r="J55" s="59">
        <f>VLOOKUP(I55,'Начисление очков NEW'!$G$4:$H$68,2,FALSE)</f>
        <v>0</v>
      </c>
      <c r="K55" s="8"/>
      <c r="L55" s="8">
        <f>VLOOKUP(K55,'Начисление очков NEW'!$G$4:$H$68,2,FALSE)</f>
        <v>0</v>
      </c>
      <c r="M55" s="59">
        <v>19</v>
      </c>
      <c r="N55" s="59">
        <f>VLOOKUP(M55,'Начисление очков NEW'!$B$4:$C$68,2,FALSE)</f>
        <v>45</v>
      </c>
      <c r="O55" s="59"/>
      <c r="P55" s="59">
        <f>VLOOKUP(O55,'Начисление очков NEW'!$V$4:$W$68,2,FALSE)</f>
        <v>0</v>
      </c>
      <c r="Q55" s="8"/>
      <c r="R55" s="8">
        <f>VLOOKUP(Q55,'Начисление очков NEW'!$G$4:$H$68,2,FALSE)</f>
        <v>0</v>
      </c>
      <c r="S55" s="59"/>
      <c r="T55" s="59">
        <f>VLOOKUP(S55,'Начисление очков NEW'!$G$4:$H$68,2,FALSE)</f>
        <v>0</v>
      </c>
      <c r="U55" s="8"/>
      <c r="V55" s="8">
        <f>VLOOKUP(U55,'Начисление очков NEW'!$B$4:$C$68,2,FALSE)</f>
        <v>0</v>
      </c>
      <c r="W55" s="8">
        <v>5</v>
      </c>
      <c r="X55" s="8">
        <f>VLOOKUP(W55,'Начисление очков NEW'!$V$4:$W$68,2,FALSE)</f>
        <v>40</v>
      </c>
      <c r="Y55" s="59"/>
      <c r="Z55" s="59">
        <f>VLOOKUP(Y55,'Начисление очков NEW'!$L$4:$M$68,2,FALSE)</f>
        <v>0</v>
      </c>
      <c r="AA55" s="8"/>
      <c r="AB55" s="8">
        <f>VLOOKUP(AA55,'Начисление очков NEW'!$L$4:$M$68,2,FALSE)</f>
        <v>0</v>
      </c>
      <c r="AC55" s="59"/>
      <c r="AD55" s="59">
        <f>VLOOKUP(AC55,'Начисление очков NEW'!$G$4:$H$68,2,FALSE)</f>
        <v>0</v>
      </c>
      <c r="AE55" s="59"/>
      <c r="AF55" s="59">
        <f>VLOOKUP(AE55,'Начисление очков NEW'!$V$4:$W$68,2,FALSE)</f>
        <v>0</v>
      </c>
      <c r="AG55" s="8">
        <v>27</v>
      </c>
      <c r="AH55" s="8">
        <f>VLOOKUP(AG55,'Начисление очков NEW'!$B$4:$C$68,2,FALSE)</f>
        <v>31</v>
      </c>
      <c r="AI55" s="59"/>
      <c r="AJ55" s="59">
        <f>VLOOKUP(AI55,'Начисление очков NEW'!$G$4:$H$68,2,FALSE)</f>
        <v>0</v>
      </c>
      <c r="AK55" s="8"/>
      <c r="AL55" s="8">
        <f>VLOOKUP(AK55,'Начисление очков NEW'!$G$4:$H$68,2,FALSE)</f>
        <v>0</v>
      </c>
      <c r="AM55" s="70">
        <v>26</v>
      </c>
      <c r="AN55" s="70">
        <f>VLOOKUP(AM55,'Начисление очков NEW'!$G$4:$H$68,2,FALSE)</f>
        <v>18</v>
      </c>
      <c r="AO55" s="74">
        <f>J55+L55+N55+P55+R55+T55+V55+X55+Z55+AB55+AD55+AF55+AH55+AJ55+AL55-I55-K55-M55-O55-Q55-S55-U55-W55-Y55-AA55-AC55-AE55-AG55-AI55-AK55</f>
        <v>65</v>
      </c>
      <c r="AP55" s="74">
        <v>134</v>
      </c>
      <c r="AQ55" s="74">
        <v>44</v>
      </c>
    </row>
    <row r="56" spans="2:43" ht="15.9" customHeight="1" x14ac:dyDescent="0.3">
      <c r="B56" s="49">
        <f t="shared" si="1"/>
        <v>48</v>
      </c>
      <c r="C56" s="10" t="s">
        <v>75</v>
      </c>
      <c r="D56" s="48">
        <f>J56+L56+N56+P56+R56+T56+V56+X56+Z56+AB56+AD56+AF56+AH56+AJ56+AL56</f>
        <v>110</v>
      </c>
      <c r="E56" s="51">
        <f>D56-AP56</f>
        <v>-50</v>
      </c>
      <c r="F56" s="50">
        <f>IF(AQ56=0," ",AQ56-B56)</f>
        <v>-8</v>
      </c>
      <c r="G56" s="7">
        <f>IF(I56=0,0,1)+IF(K56=0,0,1)+IF(M56=0,0,1)+IF(O56=0,0,1)+IF(Q56=0,0,1)+IF(S56=0,0,1)+IF(U56=0,0,1)+IF(W56=0,0,1)++IF(Y56=0,0,1)+IF(AA56=0,0,1)+IF(AC56=0,0,1)+IF(AE56=0,0,1)+IF(AG56=0,0,1)+IF(AI56=0,0,1)+IF(AK56=0,0,1)</f>
        <v>1</v>
      </c>
      <c r="H56" s="63">
        <f>IF(D56=0, "", D56/G56)</f>
        <v>110</v>
      </c>
      <c r="I56" s="59"/>
      <c r="J56" s="59">
        <f>VLOOKUP(I56,'Начисление очков NEW'!$G$4:$H$68,2,FALSE)</f>
        <v>0</v>
      </c>
      <c r="K56" s="8"/>
      <c r="L56" s="8">
        <f>VLOOKUP(K56,'Начисление очков NEW'!$G$4:$H$68,2,FALSE)</f>
        <v>0</v>
      </c>
      <c r="M56" s="59"/>
      <c r="N56" s="59">
        <f>VLOOKUP(M56,'Начисление очков NEW'!$B$4:$C$68,2,FALSE)</f>
        <v>0</v>
      </c>
      <c r="O56" s="59"/>
      <c r="P56" s="59">
        <f>VLOOKUP(O56,'Начисление очков NEW'!$V$4:$W$68,2,FALSE)</f>
        <v>0</v>
      </c>
      <c r="Q56" s="8"/>
      <c r="R56" s="8">
        <f>VLOOKUP(Q56,'Начисление очков NEW'!$G$4:$H$68,2,FALSE)</f>
        <v>0</v>
      </c>
      <c r="S56" s="59"/>
      <c r="T56" s="59">
        <f>VLOOKUP(S56,'Начисление очков NEW'!$G$4:$H$68,2,FALSE)</f>
        <v>0</v>
      </c>
      <c r="U56" s="8"/>
      <c r="V56" s="8">
        <f>VLOOKUP(U56,'Начисление очков NEW'!$B$4:$C$68,2,FALSE)</f>
        <v>0</v>
      </c>
      <c r="W56" s="8"/>
      <c r="X56" s="8">
        <f>VLOOKUP(W56,'Начисление очков NEW'!$V$4:$W$68,2,FALSE)</f>
        <v>0</v>
      </c>
      <c r="Y56" s="59"/>
      <c r="Z56" s="59">
        <f>VLOOKUP(Y56,'Начисление очков NEW'!$L$4:$M$68,2,FALSE)</f>
        <v>0</v>
      </c>
      <c r="AA56" s="8"/>
      <c r="AB56" s="8">
        <f>VLOOKUP(AA56,'Начисление очков NEW'!$L$4:$M$68,2,FALSE)</f>
        <v>0</v>
      </c>
      <c r="AC56" s="59"/>
      <c r="AD56" s="59">
        <f>VLOOKUP(AC56,'Начисление очков NEW'!$G$4:$H$68,2,FALSE)</f>
        <v>0</v>
      </c>
      <c r="AE56" s="59"/>
      <c r="AF56" s="59">
        <f>VLOOKUP(AE56,'Начисление очков NEW'!$V$4:$W$68,2,FALSE)</f>
        <v>0</v>
      </c>
      <c r="AG56" s="8"/>
      <c r="AH56" s="8">
        <f>VLOOKUP(AG56,'Начисление очков NEW'!$B$4:$C$68,2,FALSE)</f>
        <v>0</v>
      </c>
      <c r="AI56" s="59"/>
      <c r="AJ56" s="59">
        <f>VLOOKUP(AI56,'Начисление очков NEW'!$G$4:$H$68,2,FALSE)</f>
        <v>0</v>
      </c>
      <c r="AK56" s="8">
        <v>8</v>
      </c>
      <c r="AL56" s="8">
        <f>VLOOKUP(AK56,'Начисление очков NEW'!$G$4:$H$68,2,FALSE)</f>
        <v>110</v>
      </c>
      <c r="AM56" s="70">
        <v>17</v>
      </c>
      <c r="AN56" s="70">
        <f>VLOOKUP(AM56,'Начисление очков NEW'!$G$4:$H$68,2,FALSE)</f>
        <v>50</v>
      </c>
      <c r="AO56" s="74">
        <f>J56+L56+N56+P56+R56+T56+V56+X56+Z56+AB56+AD56+AF56+AH56+AJ56+AL56-I56-K56-M56-O56-Q56-S56-U56-W56-Y56-AA56-AC56-AE56-AG56-AI56-AK56</f>
        <v>102</v>
      </c>
      <c r="AP56" s="74">
        <v>160</v>
      </c>
      <c r="AQ56" s="74">
        <v>40</v>
      </c>
    </row>
    <row r="57" spans="2:43" ht="15.9" customHeight="1" x14ac:dyDescent="0.3">
      <c r="B57" s="49">
        <f t="shared" si="1"/>
        <v>49</v>
      </c>
      <c r="C57" s="10" t="s">
        <v>151</v>
      </c>
      <c r="D57" s="48">
        <f>J57+L57+N57+P57+R57+T57+V57+X57+Z57+AB57+AD57+AF57+AH57+AJ57+AL57</f>
        <v>110</v>
      </c>
      <c r="E57" s="51">
        <f>D57-AP57</f>
        <v>0</v>
      </c>
      <c r="F57" s="50">
        <f>IF(AQ57=0," ",AQ57-B57)</f>
        <v>0</v>
      </c>
      <c r="G57" s="7">
        <f>IF(I57=0,0,1)+IF(K57=0,0,1)+IF(M57=0,0,1)+IF(O57=0,0,1)+IF(Q57=0,0,1)+IF(S57=0,0,1)+IF(U57=0,0,1)+IF(W57=0,0,1)++IF(Y57=0,0,1)+IF(AA57=0,0,1)+IF(AC57=0,0,1)+IF(AE57=0,0,1)+IF(AG57=0,0,1)+IF(AI57=0,0,1)+IF(AK57=0,0,1)</f>
        <v>1</v>
      </c>
      <c r="H57" s="63">
        <f>IF(D57=0, "", D57/G57)</f>
        <v>110</v>
      </c>
      <c r="I57" s="59"/>
      <c r="J57" s="59">
        <f>VLOOKUP(I57,'Начисление очков NEW'!$G$4:$H$68,2,FALSE)</f>
        <v>0</v>
      </c>
      <c r="K57" s="8"/>
      <c r="L57" s="8">
        <f>VLOOKUP(K57,'Начисление очков NEW'!$G$4:$H$68,2,FALSE)</f>
        <v>0</v>
      </c>
      <c r="M57" s="59"/>
      <c r="N57" s="59">
        <f>VLOOKUP(M57,'Начисление очков NEW'!$B$4:$C$68,2,FALSE)</f>
        <v>0</v>
      </c>
      <c r="O57" s="59"/>
      <c r="P57" s="59">
        <f>VLOOKUP(O57,'Начисление очков NEW'!$V$4:$W$68,2,FALSE)</f>
        <v>0</v>
      </c>
      <c r="Q57" s="8">
        <v>8</v>
      </c>
      <c r="R57" s="8">
        <f>VLOOKUP(Q57,'Начисление очков NEW'!$G$4:$H$68,2,FALSE)</f>
        <v>110</v>
      </c>
      <c r="S57" s="59"/>
      <c r="T57" s="59">
        <f>VLOOKUP(S57,'Начисление очков NEW'!$G$4:$H$68,2,FALSE)</f>
        <v>0</v>
      </c>
      <c r="U57" s="8"/>
      <c r="V57" s="8">
        <f>VLOOKUP(U57,'Начисление очков NEW'!$B$4:$C$68,2,FALSE)</f>
        <v>0</v>
      </c>
      <c r="W57" s="8"/>
      <c r="X57" s="8">
        <f>VLOOKUP(W57,'Начисление очков NEW'!$V$4:$W$68,2,FALSE)</f>
        <v>0</v>
      </c>
      <c r="Y57" s="59"/>
      <c r="Z57" s="59">
        <f>VLOOKUP(Y57,'Начисление очков NEW'!$L$4:$M$68,2,FALSE)</f>
        <v>0</v>
      </c>
      <c r="AA57" s="8"/>
      <c r="AB57" s="8">
        <f>VLOOKUP(AA57,'Начисление очков NEW'!$L$4:$M$68,2,FALSE)</f>
        <v>0</v>
      </c>
      <c r="AC57" s="59"/>
      <c r="AD57" s="59">
        <f>VLOOKUP(AC57,'Начисление очков NEW'!$G$4:$H$68,2,FALSE)</f>
        <v>0</v>
      </c>
      <c r="AE57" s="59"/>
      <c r="AF57" s="59">
        <f>VLOOKUP(AE57,'Начисление очков NEW'!$V$4:$W$68,2,FALSE)</f>
        <v>0</v>
      </c>
      <c r="AG57" s="8"/>
      <c r="AH57" s="8">
        <f>VLOOKUP(AG57,'Начисление очков NEW'!$B$4:$C$68,2,FALSE)</f>
        <v>0</v>
      </c>
      <c r="AI57" s="59"/>
      <c r="AJ57" s="59">
        <f>VLOOKUP(AI57,'Начисление очков NEW'!$G$4:$H$68,2,FALSE)</f>
        <v>0</v>
      </c>
      <c r="AK57" s="8"/>
      <c r="AL57" s="8">
        <f>VLOOKUP(AK57,'Начисление очков NEW'!$G$4:$H$68,2,FALSE)</f>
        <v>0</v>
      </c>
      <c r="AM57" s="70"/>
      <c r="AN57" s="70">
        <f>VLOOKUP(AM57,'Начисление очков NEW'!$G$4:$H$68,2,FALSE)</f>
        <v>0</v>
      </c>
      <c r="AO57" s="74">
        <f>J57+L57+N57+P57+R57+T57+V57+X57+Z57+AB57+AD57+AF57+AH57+AJ57+AL57-I57-K57-M57-O57-Q57-S57-U57-W57-Y57-AA57-AC57-AE57-AG57-AI57-AK57</f>
        <v>102</v>
      </c>
      <c r="AP57" s="74">
        <v>110</v>
      </c>
      <c r="AQ57" s="74">
        <v>49</v>
      </c>
    </row>
    <row r="58" spans="2:43" ht="15.9" customHeight="1" x14ac:dyDescent="0.3">
      <c r="B58" s="49">
        <f t="shared" si="1"/>
        <v>50</v>
      </c>
      <c r="C58" s="10" t="s">
        <v>83</v>
      </c>
      <c r="D58" s="48">
        <f>J58+L58+N58+P58+R58+T58+V58+X58+Z58+AB58+AD58+AF58+AH58+AJ58+AL58</f>
        <v>104</v>
      </c>
      <c r="E58" s="51">
        <f>D58-AP58</f>
        <v>0</v>
      </c>
      <c r="F58" s="50">
        <f>IF(AQ58=0," ",AQ58-B58)</f>
        <v>0</v>
      </c>
      <c r="G58" s="7">
        <f>IF(I58=0,0,1)+IF(K58=0,0,1)+IF(M58=0,0,1)+IF(O58=0,0,1)+IF(Q58=0,0,1)+IF(S58=0,0,1)+IF(U58=0,0,1)+IF(W58=0,0,1)++IF(Y58=0,0,1)+IF(AA58=0,0,1)+IF(AC58=0,0,1)+IF(AE58=0,0,1)+IF(AG58=0,0,1)+IF(AI58=0,0,1)+IF(AK58=0,0,1)</f>
        <v>3</v>
      </c>
      <c r="H58" s="63">
        <f>IF(D58=0, "", D58/G58)</f>
        <v>34.666666666666664</v>
      </c>
      <c r="I58" s="59"/>
      <c r="J58" s="59">
        <f>VLOOKUP(I58,'Начисление очков NEW'!$G$4:$H$68,2,FALSE)</f>
        <v>0</v>
      </c>
      <c r="K58" s="8"/>
      <c r="L58" s="8">
        <f>VLOOKUP(K58,'Начисление очков NEW'!$G$4:$H$68,2,FALSE)</f>
        <v>0</v>
      </c>
      <c r="M58" s="59"/>
      <c r="N58" s="59">
        <f>VLOOKUP(M58,'Начисление очков NEW'!$B$4:$C$68,2,FALSE)</f>
        <v>0</v>
      </c>
      <c r="O58" s="59"/>
      <c r="P58" s="59">
        <f>VLOOKUP(O58,'Начисление очков NEW'!$V$4:$W$68,2,FALSE)</f>
        <v>0</v>
      </c>
      <c r="Q58" s="8"/>
      <c r="R58" s="8">
        <f>VLOOKUP(Q58,'Начисление очков NEW'!$G$4:$H$68,2,FALSE)</f>
        <v>0</v>
      </c>
      <c r="S58" s="59"/>
      <c r="T58" s="59">
        <f>VLOOKUP(S58,'Начисление очков NEW'!$G$4:$H$68,2,FALSE)</f>
        <v>0</v>
      </c>
      <c r="U58" s="8"/>
      <c r="V58" s="8">
        <f>VLOOKUP(U58,'Начисление очков NEW'!$B$4:$C$68,2,FALSE)</f>
        <v>0</v>
      </c>
      <c r="W58" s="8"/>
      <c r="X58" s="8">
        <f>VLOOKUP(W58,'Начисление очков NEW'!$V$4:$W$68,2,FALSE)</f>
        <v>0</v>
      </c>
      <c r="Y58" s="59"/>
      <c r="Z58" s="59">
        <f>VLOOKUP(Y58,'Начисление очков NEW'!$L$4:$M$68,2,FALSE)</f>
        <v>0</v>
      </c>
      <c r="AA58" s="8"/>
      <c r="AB58" s="8">
        <f>VLOOKUP(AA58,'Начисление очков NEW'!$L$4:$M$68,2,FALSE)</f>
        <v>0</v>
      </c>
      <c r="AC58" s="59"/>
      <c r="AD58" s="59">
        <f>VLOOKUP(AC58,'Начисление очков NEW'!$G$4:$H$68,2,FALSE)</f>
        <v>0</v>
      </c>
      <c r="AE58" s="59"/>
      <c r="AF58" s="59">
        <f>VLOOKUP(AE58,'Начисление очков NEW'!$V$4:$W$68,2,FALSE)</f>
        <v>0</v>
      </c>
      <c r="AG58" s="8">
        <v>25</v>
      </c>
      <c r="AH58" s="8">
        <f>VLOOKUP(AG58,'Начисление очков NEW'!$B$4:$C$68,2,FALSE)</f>
        <v>33</v>
      </c>
      <c r="AI58" s="59">
        <v>17</v>
      </c>
      <c r="AJ58" s="59">
        <f>VLOOKUP(AI58,'Начисление очков NEW'!$G$4:$H$68,2,FALSE)</f>
        <v>50</v>
      </c>
      <c r="AK58" s="8">
        <v>21</v>
      </c>
      <c r="AL58" s="8">
        <f>VLOOKUP(AK58,'Начисление очков NEW'!$G$4:$H$68,2,FALSE)</f>
        <v>21</v>
      </c>
      <c r="AM58" s="70"/>
      <c r="AN58" s="70">
        <f>VLOOKUP(AM58,'Начисление очков NEW'!$G$4:$H$68,2,FALSE)</f>
        <v>0</v>
      </c>
      <c r="AO58" s="74">
        <f>J58+L58+N58+P58+R58+T58+V58+X58+Z58+AB58+AD58+AF58+AH58+AJ58+AL58-I58-K58-M58-O58-Q58-S58-U58-W58-Y58-AA58-AC58-AE58-AG58-AI58-AK58</f>
        <v>41</v>
      </c>
      <c r="AP58" s="74">
        <v>104</v>
      </c>
      <c r="AQ58" s="74">
        <v>50</v>
      </c>
    </row>
    <row r="59" spans="2:43" ht="15.9" customHeight="1" x14ac:dyDescent="0.3">
      <c r="B59" s="49">
        <f t="shared" si="1"/>
        <v>51</v>
      </c>
      <c r="C59" s="10" t="s">
        <v>58</v>
      </c>
      <c r="D59" s="48">
        <f>J59+L59+N59+P59+R59+T59+V59+X59+Z59+AB59+AD59+AF59+AH59+AJ59+AL59</f>
        <v>97</v>
      </c>
      <c r="E59" s="51">
        <f>D59-AP59</f>
        <v>-27</v>
      </c>
      <c r="F59" s="50">
        <f>IF(AQ59=0," ",AQ59-B59)</f>
        <v>-4</v>
      </c>
      <c r="G59" s="7">
        <f>IF(I59=0,0,1)+IF(K59=0,0,1)+IF(M59=0,0,1)+IF(O59=0,0,1)+IF(Q59=0,0,1)+IF(S59=0,0,1)+IF(U59=0,0,1)+IF(W59=0,0,1)++IF(Y59=0,0,1)+IF(AA59=0,0,1)+IF(AC59=0,0,1)+IF(AE59=0,0,1)+IF(AG59=0,0,1)+IF(AI59=0,0,1)+IF(AK59=0,0,1)</f>
        <v>3</v>
      </c>
      <c r="H59" s="63">
        <f>IF(D59=0, "", D59/G59)</f>
        <v>32.333333333333336</v>
      </c>
      <c r="I59" s="59"/>
      <c r="J59" s="59">
        <f>VLOOKUP(I59,'Начисление очков NEW'!$G$4:$H$68,2,FALSE)</f>
        <v>0</v>
      </c>
      <c r="K59" s="8"/>
      <c r="L59" s="8">
        <f>VLOOKUP(K59,'Начисление очков NEW'!$G$4:$H$68,2,FALSE)</f>
        <v>0</v>
      </c>
      <c r="M59" s="59"/>
      <c r="N59" s="59">
        <f>VLOOKUP(M59,'Начисление очков NEW'!$B$4:$C$68,2,FALSE)</f>
        <v>0</v>
      </c>
      <c r="O59" s="59">
        <v>8</v>
      </c>
      <c r="P59" s="59">
        <f>VLOOKUP(O59,'Начисление очков NEW'!$V$4:$W$68,2,FALSE)</f>
        <v>30</v>
      </c>
      <c r="Q59" s="8"/>
      <c r="R59" s="8">
        <f>VLOOKUP(Q59,'Начисление очков NEW'!$G$4:$H$68,2,FALSE)</f>
        <v>0</v>
      </c>
      <c r="S59" s="59"/>
      <c r="T59" s="59">
        <f>VLOOKUP(S59,'Начисление очков NEW'!$G$4:$H$68,2,FALSE)</f>
        <v>0</v>
      </c>
      <c r="U59" s="8"/>
      <c r="V59" s="8">
        <f>VLOOKUP(U59,'Начисление очков NEW'!$B$4:$C$68,2,FALSE)</f>
        <v>0</v>
      </c>
      <c r="W59" s="8"/>
      <c r="X59" s="8">
        <f>VLOOKUP(W59,'Начисление очков NEW'!$V$4:$W$68,2,FALSE)</f>
        <v>0</v>
      </c>
      <c r="Y59" s="59"/>
      <c r="Z59" s="59">
        <f>VLOOKUP(Y59,'Начисление очков NEW'!$L$4:$M$68,2,FALSE)</f>
        <v>0</v>
      </c>
      <c r="AA59" s="8"/>
      <c r="AB59" s="8">
        <f>VLOOKUP(AA59,'Начисление очков NEW'!$L$4:$M$68,2,FALSE)</f>
        <v>0</v>
      </c>
      <c r="AC59" s="59"/>
      <c r="AD59" s="59">
        <f>VLOOKUP(AC59,'Начисление очков NEW'!$G$4:$H$68,2,FALSE)</f>
        <v>0</v>
      </c>
      <c r="AE59" s="59">
        <v>7</v>
      </c>
      <c r="AF59" s="59">
        <f>VLOOKUP(AE59,'Начисление очков NEW'!$V$4:$W$68,2,FALSE)</f>
        <v>30</v>
      </c>
      <c r="AG59" s="8">
        <v>21</v>
      </c>
      <c r="AH59" s="8">
        <f>VLOOKUP(AG59,'Начисление очков NEW'!$B$4:$C$68,2,FALSE)</f>
        <v>37</v>
      </c>
      <c r="AI59" s="59"/>
      <c r="AJ59" s="59">
        <f>VLOOKUP(AI59,'Начисление очков NEW'!$G$4:$H$68,2,FALSE)</f>
        <v>0</v>
      </c>
      <c r="AK59" s="8"/>
      <c r="AL59" s="8">
        <f>VLOOKUP(AK59,'Начисление очков NEW'!$G$4:$H$68,2,FALSE)</f>
        <v>0</v>
      </c>
      <c r="AM59" s="70">
        <v>20</v>
      </c>
      <c r="AN59" s="70">
        <f>VLOOKUP(AM59,'Начисление очков NEW'!$G$4:$H$68,2,FALSE)</f>
        <v>27</v>
      </c>
      <c r="AO59" s="74">
        <f>J59+L59+N59+P59+R59+T59+V59+X59+Z59+AB59+AD59+AF59+AH59+AJ59+AL59-I59-K59-M59-O59-Q59-S59-U59-W59-Y59-AA59-AC59-AE59-AG59-AI59-AK59</f>
        <v>61</v>
      </c>
      <c r="AP59" s="74">
        <v>124</v>
      </c>
      <c r="AQ59" s="74">
        <v>47</v>
      </c>
    </row>
    <row r="60" spans="2:43" ht="15.9" customHeight="1" x14ac:dyDescent="0.3">
      <c r="B60" s="49">
        <f t="shared" si="1"/>
        <v>52</v>
      </c>
      <c r="C60" s="10" t="s">
        <v>141</v>
      </c>
      <c r="D60" s="48">
        <f>J60+L60+N60+P60+R60+T60+V60+X60+Z60+AB60+AD60+AF60+AH60+AJ60+AL60</f>
        <v>95</v>
      </c>
      <c r="E60" s="51">
        <f>D60-AP60</f>
        <v>0</v>
      </c>
      <c r="F60" s="50">
        <f>IF(AQ60=0," ",AQ60-B60)</f>
        <v>-1</v>
      </c>
      <c r="G60" s="7">
        <f>IF(I60=0,0,1)+IF(K60=0,0,1)+IF(M60=0,0,1)+IF(O60=0,0,1)+IF(Q60=0,0,1)+IF(S60=0,0,1)+IF(U60=0,0,1)+IF(W60=0,0,1)++IF(Y60=0,0,1)+IF(AA60=0,0,1)+IF(AC60=0,0,1)+IF(AE60=0,0,1)+IF(AG60=0,0,1)+IF(AI60=0,0,1)+IF(AK60=0,0,1)</f>
        <v>2</v>
      </c>
      <c r="H60" s="63">
        <f>IF(D60=0, "", D60/G60)</f>
        <v>47.5</v>
      </c>
      <c r="I60" s="59"/>
      <c r="J60" s="59">
        <f>VLOOKUP(I60,'Начисление очков NEW'!$G$4:$H$68,2,FALSE)</f>
        <v>0</v>
      </c>
      <c r="K60" s="8"/>
      <c r="L60" s="8">
        <f>VLOOKUP(K60,'Начисление очков NEW'!$G$4:$H$68,2,FALSE)</f>
        <v>0</v>
      </c>
      <c r="M60" s="59"/>
      <c r="N60" s="59">
        <f>VLOOKUP(M60,'Начисление очков NEW'!$B$4:$C$68,2,FALSE)</f>
        <v>0</v>
      </c>
      <c r="O60" s="59"/>
      <c r="P60" s="59">
        <f>VLOOKUP(O60,'Начисление очков NEW'!$V$4:$W$68,2,FALSE)</f>
        <v>0</v>
      </c>
      <c r="Q60" s="8">
        <v>11</v>
      </c>
      <c r="R60" s="8">
        <f>VLOOKUP(Q60,'Начисление очков NEW'!$G$4:$H$68,2,FALSE)</f>
        <v>65</v>
      </c>
      <c r="S60" s="59"/>
      <c r="T60" s="59">
        <f>VLOOKUP(S60,'Начисление очков NEW'!$G$4:$H$68,2,FALSE)</f>
        <v>0</v>
      </c>
      <c r="U60" s="8"/>
      <c r="V60" s="8">
        <f>VLOOKUP(U60,'Начисление очков NEW'!$B$4:$C$68,2,FALSE)</f>
        <v>0</v>
      </c>
      <c r="W60" s="8">
        <v>8</v>
      </c>
      <c r="X60" s="8">
        <f>VLOOKUP(W60,'Начисление очков NEW'!$V$4:$W$68,2,FALSE)</f>
        <v>30</v>
      </c>
      <c r="Y60" s="59"/>
      <c r="Z60" s="59">
        <f>VLOOKUP(Y60,'Начисление очков NEW'!$L$4:$M$68,2,FALSE)</f>
        <v>0</v>
      </c>
      <c r="AA60" s="8"/>
      <c r="AB60" s="8">
        <f>VLOOKUP(AA60,'Начисление очков NEW'!$L$4:$M$68,2,FALSE)</f>
        <v>0</v>
      </c>
      <c r="AC60" s="59"/>
      <c r="AD60" s="59">
        <f>VLOOKUP(AC60,'Начисление очков NEW'!$G$4:$H$68,2,FALSE)</f>
        <v>0</v>
      </c>
      <c r="AE60" s="59"/>
      <c r="AF60" s="59">
        <f>VLOOKUP(AE60,'Начисление очков NEW'!$V$4:$W$68,2,FALSE)</f>
        <v>0</v>
      </c>
      <c r="AG60" s="8"/>
      <c r="AH60" s="8">
        <f>VLOOKUP(AG60,'Начисление очков NEW'!$B$4:$C$68,2,FALSE)</f>
        <v>0</v>
      </c>
      <c r="AI60" s="59"/>
      <c r="AJ60" s="59">
        <f>VLOOKUP(AI60,'Начисление очков NEW'!$G$4:$H$68,2,FALSE)</f>
        <v>0</v>
      </c>
      <c r="AK60" s="8"/>
      <c r="AL60" s="8">
        <f>VLOOKUP(AK60,'Начисление очков NEW'!$G$4:$H$68,2,FALSE)</f>
        <v>0</v>
      </c>
      <c r="AM60" s="70"/>
      <c r="AN60" s="70">
        <f>VLOOKUP(AM60,'Начисление очков NEW'!$G$4:$H$68,2,FALSE)</f>
        <v>0</v>
      </c>
      <c r="AO60" s="74">
        <f>J60+L60+N60+P60+R60+T60+V60+X60+Z60+AB60+AD60+AF60+AH60+AJ60+AL60-I60-K60-M60-O60-Q60-S60-U60-W60-Y60-AA60-AC60-AE60-AG60-AI60-AK60</f>
        <v>76</v>
      </c>
      <c r="AP60" s="74">
        <v>95</v>
      </c>
      <c r="AQ60" s="74">
        <v>51</v>
      </c>
    </row>
    <row r="61" spans="2:43" ht="15.9" customHeight="1" x14ac:dyDescent="0.3">
      <c r="B61" s="49">
        <f t="shared" si="1"/>
        <v>53</v>
      </c>
      <c r="C61" s="10" t="s">
        <v>140</v>
      </c>
      <c r="D61" s="48">
        <f>J61+L61+N61+P61+R61+T61+V61+X61+Z61+AB61+AD61+AF61+AH61+AJ61+AL61</f>
        <v>80</v>
      </c>
      <c r="E61" s="51">
        <f>D61-AP61</f>
        <v>0</v>
      </c>
      <c r="F61" s="50">
        <f>IF(AQ61=0," ",AQ61-B61)</f>
        <v>-1</v>
      </c>
      <c r="G61" s="7">
        <f>IF(I61=0,0,1)+IF(K61=0,0,1)+IF(M61=0,0,1)+IF(O61=0,0,1)+IF(Q61=0,0,1)+IF(S61=0,0,1)+IF(U61=0,0,1)+IF(W61=0,0,1)++IF(Y61=0,0,1)+IF(AA61=0,0,1)+IF(AC61=0,0,1)+IF(AE61=0,0,1)+IF(AG61=0,0,1)+IF(AI61=0,0,1)+IF(AK61=0,0,1)</f>
        <v>1</v>
      </c>
      <c r="H61" s="63">
        <f>IF(D61=0, "", D61/G61)</f>
        <v>80</v>
      </c>
      <c r="I61" s="59"/>
      <c r="J61" s="59">
        <f>VLOOKUP(I61,'Начисление очков NEW'!$G$4:$H$68,2,FALSE)</f>
        <v>0</v>
      </c>
      <c r="K61" s="8"/>
      <c r="L61" s="8">
        <f>VLOOKUP(K61,'Начисление очков NEW'!$G$4:$H$68,2,FALSE)</f>
        <v>0</v>
      </c>
      <c r="M61" s="59"/>
      <c r="N61" s="59">
        <f>VLOOKUP(M61,'Начисление очков NEW'!$B$4:$C$68,2,FALSE)</f>
        <v>0</v>
      </c>
      <c r="O61" s="59"/>
      <c r="P61" s="59">
        <f>VLOOKUP(O61,'Начисление очков NEW'!$V$4:$W$68,2,FALSE)</f>
        <v>0</v>
      </c>
      <c r="Q61" s="8"/>
      <c r="R61" s="8">
        <f>VLOOKUP(Q61,'Начисление очков NEW'!$G$4:$H$68,2,FALSE)</f>
        <v>0</v>
      </c>
      <c r="S61" s="59"/>
      <c r="T61" s="59">
        <f>VLOOKUP(S61,'Начисление очков NEW'!$G$4:$H$68,2,FALSE)</f>
        <v>0</v>
      </c>
      <c r="U61" s="8"/>
      <c r="V61" s="8">
        <f>VLOOKUP(U61,'Начисление очков NEW'!$B$4:$C$68,2,FALSE)</f>
        <v>0</v>
      </c>
      <c r="W61" s="8">
        <v>2</v>
      </c>
      <c r="X61" s="8">
        <f>VLOOKUP(W61,'Начисление очков NEW'!$V$4:$W$68,2,FALSE)</f>
        <v>80</v>
      </c>
      <c r="Y61" s="59"/>
      <c r="Z61" s="59">
        <f>VLOOKUP(Y61,'Начисление очков NEW'!$L$4:$M$68,2,FALSE)</f>
        <v>0</v>
      </c>
      <c r="AA61" s="8"/>
      <c r="AB61" s="8">
        <f>VLOOKUP(AA61,'Начисление очков NEW'!$L$4:$M$68,2,FALSE)</f>
        <v>0</v>
      </c>
      <c r="AC61" s="59"/>
      <c r="AD61" s="59">
        <f>VLOOKUP(AC61,'Начисление очков NEW'!$G$4:$H$68,2,FALSE)</f>
        <v>0</v>
      </c>
      <c r="AE61" s="59"/>
      <c r="AF61" s="59">
        <f>VLOOKUP(AE61,'Начисление очков NEW'!$V$4:$W$68,2,FALSE)</f>
        <v>0</v>
      </c>
      <c r="AG61" s="8"/>
      <c r="AH61" s="8">
        <f>VLOOKUP(AG61,'Начисление очков NEW'!$B$4:$C$68,2,FALSE)</f>
        <v>0</v>
      </c>
      <c r="AI61" s="59"/>
      <c r="AJ61" s="59">
        <f>VLOOKUP(AI61,'Начисление очков NEW'!$G$4:$H$68,2,FALSE)</f>
        <v>0</v>
      </c>
      <c r="AK61" s="8"/>
      <c r="AL61" s="8">
        <f>VLOOKUP(AK61,'Начисление очков NEW'!$G$4:$H$68,2,FALSE)</f>
        <v>0</v>
      </c>
      <c r="AM61" s="70"/>
      <c r="AN61" s="70">
        <f>VLOOKUP(AM61,'Начисление очков NEW'!$G$4:$H$68,2,FALSE)</f>
        <v>0</v>
      </c>
      <c r="AO61" s="74">
        <f>J61+L61+N61+P61+R61+T61+V61+X61+Z61+AB61+AD61+AF61+AH61+AJ61+AL61-I61-K61-M61-O61-Q61-S61-U61-W61-Y61-AA61-AC61-AE61-AG61-AI61-AK61</f>
        <v>78</v>
      </c>
      <c r="AP61" s="74">
        <v>80</v>
      </c>
      <c r="AQ61" s="74">
        <v>52</v>
      </c>
    </row>
    <row r="62" spans="2:43" ht="15.9" customHeight="1" x14ac:dyDescent="0.3">
      <c r="B62" s="49">
        <f t="shared" si="1"/>
        <v>54</v>
      </c>
      <c r="C62" s="10" t="s">
        <v>134</v>
      </c>
      <c r="D62" s="48">
        <f>J62+L62+N62+P62+R62+T62+V62+X62+Z62+AB62+AD62+AF62+AH62+AJ62+AL62</f>
        <v>78</v>
      </c>
      <c r="E62" s="51">
        <f>D62-AP62</f>
        <v>0</v>
      </c>
      <c r="F62" s="50">
        <f>IF(AQ62=0," ",AQ62-B62)</f>
        <v>-1</v>
      </c>
      <c r="G62" s="7">
        <f>IF(I62=0,0,1)+IF(K62=0,0,1)+IF(M62=0,0,1)+IF(O62=0,0,1)+IF(Q62=0,0,1)+IF(S62=0,0,1)+IF(U62=0,0,1)+IF(W62=0,0,1)++IF(Y62=0,0,1)+IF(AA62=0,0,1)+IF(AC62=0,0,1)+IF(AE62=0,0,1)+IF(AG62=0,0,1)+IF(AI62=0,0,1)+IF(AK62=0,0,1)</f>
        <v>1</v>
      </c>
      <c r="H62" s="63">
        <f>IF(D62=0, "", D62/G62)</f>
        <v>78</v>
      </c>
      <c r="I62" s="59"/>
      <c r="J62" s="59">
        <f>VLOOKUP(I62,'Начисление очков NEW'!$G$4:$H$68,2,FALSE)</f>
        <v>0</v>
      </c>
      <c r="K62" s="8"/>
      <c r="L62" s="8">
        <f>VLOOKUP(K62,'Начисление очков NEW'!$G$4:$H$68,2,FALSE)</f>
        <v>0</v>
      </c>
      <c r="M62" s="59"/>
      <c r="N62" s="59">
        <f>VLOOKUP(M62,'Начисление очков NEW'!$B$4:$C$68,2,FALSE)</f>
        <v>0</v>
      </c>
      <c r="O62" s="59"/>
      <c r="P62" s="59">
        <f>VLOOKUP(O62,'Начисление очков NEW'!$V$4:$W$68,2,FALSE)</f>
        <v>0</v>
      </c>
      <c r="Q62" s="8"/>
      <c r="R62" s="8">
        <f>VLOOKUP(Q62,'Начисление очков NEW'!$G$4:$H$68,2,FALSE)</f>
        <v>0</v>
      </c>
      <c r="S62" s="59"/>
      <c r="T62" s="59">
        <f>VLOOKUP(S62,'Начисление очков NEW'!$G$4:$H$68,2,FALSE)</f>
        <v>0</v>
      </c>
      <c r="U62" s="8"/>
      <c r="V62" s="8">
        <f>VLOOKUP(U62,'Начисление очков NEW'!$B$4:$C$68,2,FALSE)</f>
        <v>0</v>
      </c>
      <c r="W62" s="8"/>
      <c r="X62" s="8">
        <f>VLOOKUP(W62,'Начисление очков NEW'!$V$4:$W$68,2,FALSE)</f>
        <v>0</v>
      </c>
      <c r="Y62" s="59">
        <v>6</v>
      </c>
      <c r="Z62" s="59">
        <f>VLOOKUP(Y62,'Начисление очков NEW'!$L$4:$M$68,2,FALSE)</f>
        <v>78</v>
      </c>
      <c r="AA62" s="8"/>
      <c r="AB62" s="8">
        <f>VLOOKUP(AA62,'Начисление очков NEW'!$L$4:$M$68,2,FALSE)</f>
        <v>0</v>
      </c>
      <c r="AC62" s="59"/>
      <c r="AD62" s="59">
        <f>VLOOKUP(AC62,'Начисление очков NEW'!$G$4:$H$68,2,FALSE)</f>
        <v>0</v>
      </c>
      <c r="AE62" s="59"/>
      <c r="AF62" s="59">
        <f>VLOOKUP(AE62,'Начисление очков NEW'!$V$4:$W$68,2,FALSE)</f>
        <v>0</v>
      </c>
      <c r="AG62" s="8"/>
      <c r="AH62" s="8">
        <f>VLOOKUP(AG62,'Начисление очков NEW'!$B$4:$C$68,2,FALSE)</f>
        <v>0</v>
      </c>
      <c r="AI62" s="59"/>
      <c r="AJ62" s="59">
        <f>VLOOKUP(AI62,'Начисление очков NEW'!$G$4:$H$68,2,FALSE)</f>
        <v>0</v>
      </c>
      <c r="AK62" s="8"/>
      <c r="AL62" s="8">
        <f>VLOOKUP(AK62,'Начисление очков NEW'!$G$4:$H$68,2,FALSE)</f>
        <v>0</v>
      </c>
      <c r="AM62" s="70"/>
      <c r="AN62" s="70">
        <f>VLOOKUP(AM62,'Начисление очков NEW'!$G$4:$H$68,2,FALSE)</f>
        <v>0</v>
      </c>
      <c r="AO62" s="74">
        <f>J62+L62+N62+P62+R62+T62+V62+X62+Z62+AB62+AD62+AF62+AH62+AJ62+AL62-I62-K62-M62-O62-Q62-S62-U62-W62-Y62-AA62-AC62-AE62-AG62-AI62-AK62</f>
        <v>72</v>
      </c>
      <c r="AP62" s="74">
        <v>78</v>
      </c>
      <c r="AQ62" s="74">
        <v>53</v>
      </c>
    </row>
    <row r="63" spans="2:43" ht="15.9" customHeight="1" x14ac:dyDescent="0.3">
      <c r="B63" s="49">
        <f t="shared" si="1"/>
        <v>55</v>
      </c>
      <c r="C63" s="10" t="s">
        <v>90</v>
      </c>
      <c r="D63" s="48">
        <f>J63+L63+N63+P63+R63+T63+V63+X63+Z63+AB63+AD63+AF63+AH63+AJ63+AL63</f>
        <v>75</v>
      </c>
      <c r="E63" s="51">
        <f>D63-AP63</f>
        <v>0</v>
      </c>
      <c r="F63" s="50">
        <f>IF(AQ63=0," ",AQ63-B63)</f>
        <v>-1</v>
      </c>
      <c r="G63" s="7">
        <f>IF(I63=0,0,1)+IF(K63=0,0,1)+IF(M63=0,0,1)+IF(O63=0,0,1)+IF(Q63=0,0,1)+IF(S63=0,0,1)+IF(U63=0,0,1)+IF(W63=0,0,1)++IF(Y63=0,0,1)+IF(AA63=0,0,1)+IF(AC63=0,0,1)+IF(AE63=0,0,1)+IF(AG63=0,0,1)+IF(AI63=0,0,1)+IF(AK63=0,0,1)</f>
        <v>2</v>
      </c>
      <c r="H63" s="63">
        <f>IF(D63=0, "", D63/G63)</f>
        <v>37.5</v>
      </c>
      <c r="I63" s="59"/>
      <c r="J63" s="59">
        <f>VLOOKUP(I63,'Начисление очков NEW'!$G$4:$H$68,2,FALSE)</f>
        <v>0</v>
      </c>
      <c r="K63" s="8"/>
      <c r="L63" s="8">
        <f>VLOOKUP(K63,'Начисление очков NEW'!$G$4:$H$68,2,FALSE)</f>
        <v>0</v>
      </c>
      <c r="M63" s="59"/>
      <c r="N63" s="59">
        <f>VLOOKUP(M63,'Начисление очков NEW'!$B$4:$C$68,2,FALSE)</f>
        <v>0</v>
      </c>
      <c r="O63" s="59"/>
      <c r="P63" s="59">
        <f>VLOOKUP(O63,'Начисление очков NEW'!$V$4:$W$68,2,FALSE)</f>
        <v>0</v>
      </c>
      <c r="Q63" s="8"/>
      <c r="R63" s="8">
        <f>VLOOKUP(Q63,'Начисление очков NEW'!$G$4:$H$68,2,FALSE)</f>
        <v>0</v>
      </c>
      <c r="S63" s="59"/>
      <c r="T63" s="59">
        <f>VLOOKUP(S63,'Начисление очков NEW'!$G$4:$H$68,2,FALSE)</f>
        <v>0</v>
      </c>
      <c r="U63" s="8"/>
      <c r="V63" s="8">
        <f>VLOOKUP(U63,'Начисление очков NEW'!$B$4:$C$68,2,FALSE)</f>
        <v>0</v>
      </c>
      <c r="W63" s="8"/>
      <c r="X63" s="8">
        <f>VLOOKUP(W63,'Начисление очков NEW'!$V$4:$W$68,2,FALSE)</f>
        <v>0</v>
      </c>
      <c r="Y63" s="59"/>
      <c r="Z63" s="59">
        <f>VLOOKUP(Y63,'Начисление очков NEW'!$L$4:$M$68,2,FALSE)</f>
        <v>0</v>
      </c>
      <c r="AA63" s="8"/>
      <c r="AB63" s="8">
        <f>VLOOKUP(AA63,'Начисление очков NEW'!$L$4:$M$68,2,FALSE)</f>
        <v>0</v>
      </c>
      <c r="AC63" s="59"/>
      <c r="AD63" s="59">
        <f>VLOOKUP(AC63,'Начисление очков NEW'!$G$4:$H$68,2,FALSE)</f>
        <v>0</v>
      </c>
      <c r="AE63" s="59">
        <v>4</v>
      </c>
      <c r="AF63" s="59">
        <f>VLOOKUP(AE63,'Начисление очков NEW'!$V$4:$W$68,2,FALSE)</f>
        <v>48</v>
      </c>
      <c r="AG63" s="8"/>
      <c r="AH63" s="8">
        <f>VLOOKUP(AG63,'Начисление очков NEW'!$B$4:$C$68,2,FALSE)</f>
        <v>0</v>
      </c>
      <c r="AI63" s="59">
        <v>19</v>
      </c>
      <c r="AJ63" s="59">
        <f>VLOOKUP(AI63,'Начисление очков NEW'!$G$4:$H$68,2,FALSE)</f>
        <v>27</v>
      </c>
      <c r="AK63" s="8"/>
      <c r="AL63" s="8">
        <f>VLOOKUP(AK63,'Начисление очков NEW'!$G$4:$H$68,2,FALSE)</f>
        <v>0</v>
      </c>
      <c r="AM63" s="70"/>
      <c r="AN63" s="70">
        <f>VLOOKUP(AM63,'Начисление очков NEW'!$G$4:$H$68,2,FALSE)</f>
        <v>0</v>
      </c>
      <c r="AO63" s="74">
        <f>J63+L63+N63+P63+R63+T63+V63+X63+Z63+AB63+AD63+AF63+AH63+AJ63+AL63-I63-K63-M63-O63-Q63-S63-U63-W63-Y63-AA63-AC63-AE63-AG63-AI63-AK63</f>
        <v>52</v>
      </c>
      <c r="AP63" s="74">
        <v>75</v>
      </c>
      <c r="AQ63" s="74">
        <v>54</v>
      </c>
    </row>
    <row r="64" spans="2:43" ht="15.9" customHeight="1" x14ac:dyDescent="0.3">
      <c r="B64" s="49">
        <f t="shared" si="1"/>
        <v>56</v>
      </c>
      <c r="C64" s="10" t="s">
        <v>107</v>
      </c>
      <c r="D64" s="48">
        <f>J64+L64+N64+P64+R64+T64+V64+X64+Z64+AB64+AD64+AF64+AH64+AJ64+AL64</f>
        <v>73</v>
      </c>
      <c r="E64" s="51">
        <f>D64-AP64</f>
        <v>0</v>
      </c>
      <c r="F64" s="50">
        <f>IF(AQ64=0," ",AQ64-B64)</f>
        <v>-1</v>
      </c>
      <c r="G64" s="7">
        <f>IF(I64=0,0,1)+IF(K64=0,0,1)+IF(M64=0,0,1)+IF(O64=0,0,1)+IF(Q64=0,0,1)+IF(S64=0,0,1)+IF(U64=0,0,1)+IF(W64=0,0,1)++IF(Y64=0,0,1)+IF(AA64=0,0,1)+IF(AC64=0,0,1)+IF(AE64=0,0,1)+IF(AG64=0,0,1)+IF(AI64=0,0,1)+IF(AK64=0,0,1)</f>
        <v>3</v>
      </c>
      <c r="H64" s="63">
        <f>IF(D64=0, "", D64/G64)</f>
        <v>24.333333333333332</v>
      </c>
      <c r="I64" s="59"/>
      <c r="J64" s="59">
        <f>VLOOKUP(I64,'Начисление очков NEW'!$G$4:$H$68,2,FALSE)</f>
        <v>0</v>
      </c>
      <c r="K64" s="8"/>
      <c r="L64" s="8">
        <f>VLOOKUP(K64,'Начисление очков NEW'!$G$4:$H$68,2,FALSE)</f>
        <v>0</v>
      </c>
      <c r="M64" s="59"/>
      <c r="N64" s="59">
        <f>VLOOKUP(M64,'Начисление очков NEW'!$B$4:$C$68,2,FALSE)</f>
        <v>0</v>
      </c>
      <c r="O64" s="59"/>
      <c r="P64" s="59">
        <f>VLOOKUP(O64,'Начисление очков NEW'!$V$4:$W$68,2,FALSE)</f>
        <v>0</v>
      </c>
      <c r="Q64" s="8"/>
      <c r="R64" s="8">
        <f>VLOOKUP(Q64,'Начисление очков NEW'!$G$4:$H$68,2,FALSE)</f>
        <v>0</v>
      </c>
      <c r="S64" s="59"/>
      <c r="T64" s="59">
        <f>VLOOKUP(S64,'Начисление очков NEW'!$G$4:$H$68,2,FALSE)</f>
        <v>0</v>
      </c>
      <c r="U64" s="8"/>
      <c r="V64" s="8">
        <f>VLOOKUP(U64,'Начисление очков NEW'!$B$4:$C$68,2,FALSE)</f>
        <v>0</v>
      </c>
      <c r="W64" s="8">
        <v>8</v>
      </c>
      <c r="X64" s="8">
        <f>VLOOKUP(W64,'Начисление очков NEW'!$V$4:$W$68,2,FALSE)</f>
        <v>30</v>
      </c>
      <c r="Y64" s="59"/>
      <c r="Z64" s="59">
        <f>VLOOKUP(Y64,'Начисление очков NEW'!$L$4:$M$68,2,FALSE)</f>
        <v>0</v>
      </c>
      <c r="AA64" s="8">
        <v>16</v>
      </c>
      <c r="AB64" s="8">
        <f>VLOOKUP(AA64,'Начисление очков NEW'!$L$4:$M$68,2,FALSE)</f>
        <v>32</v>
      </c>
      <c r="AC64" s="59"/>
      <c r="AD64" s="59">
        <f>VLOOKUP(AC64,'Начисление очков NEW'!$G$4:$H$68,2,FALSE)</f>
        <v>0</v>
      </c>
      <c r="AE64" s="59">
        <v>16</v>
      </c>
      <c r="AF64" s="59">
        <f>VLOOKUP(AE64,'Начисление очков NEW'!$V$4:$W$68,2,FALSE)</f>
        <v>11</v>
      </c>
      <c r="AG64" s="8"/>
      <c r="AH64" s="8">
        <f>VLOOKUP(AG64,'Начисление очков NEW'!$B$4:$C$68,2,FALSE)</f>
        <v>0</v>
      </c>
      <c r="AI64" s="59"/>
      <c r="AJ64" s="59">
        <f>VLOOKUP(AI64,'Начисление очков NEW'!$G$4:$H$68,2,FALSE)</f>
        <v>0</v>
      </c>
      <c r="AK64" s="8"/>
      <c r="AL64" s="8">
        <f>VLOOKUP(AK64,'Начисление очков NEW'!$G$4:$H$68,2,FALSE)</f>
        <v>0</v>
      </c>
      <c r="AM64" s="70"/>
      <c r="AN64" s="70">
        <f>VLOOKUP(AM64,'Начисление очков NEW'!$G$4:$H$68,2,FALSE)</f>
        <v>0</v>
      </c>
      <c r="AO64" s="74">
        <f>J64+L64+N64+P64+R64+T64+V64+X64+Z64+AB64+AD64+AF64+AH64+AJ64+AL64-I64-K64-M64-O64-Q64-S64-U64-W64-Y64-AA64-AC64-AE64-AG64-AI64-AK64</f>
        <v>33</v>
      </c>
      <c r="AP64" s="74">
        <v>73</v>
      </c>
      <c r="AQ64" s="74">
        <v>55</v>
      </c>
    </row>
    <row r="65" spans="2:43" ht="15.9" customHeight="1" x14ac:dyDescent="0.3">
      <c r="B65" s="49">
        <f t="shared" si="1"/>
        <v>57</v>
      </c>
      <c r="C65" s="10" t="s">
        <v>135</v>
      </c>
      <c r="D65" s="48">
        <f>J65+L65+N65+P65+R65+T65+V65+X65+Z65+AB65+AD65+AF65+AH65+AJ65+AL65</f>
        <v>65</v>
      </c>
      <c r="E65" s="51">
        <f>D65-AP65</f>
        <v>0</v>
      </c>
      <c r="F65" s="50">
        <f>IF(AQ65=0," ",AQ65-B65)</f>
        <v>0</v>
      </c>
      <c r="G65" s="7">
        <f>IF(I65=0,0,1)+IF(K65=0,0,1)+IF(M65=0,0,1)+IF(O65=0,0,1)+IF(Q65=0,0,1)+IF(S65=0,0,1)+IF(U65=0,0,1)+IF(W65=0,0,1)++IF(Y65=0,0,1)+IF(AA65=0,0,1)+IF(AC65=0,0,1)+IF(AE65=0,0,1)+IF(AG65=0,0,1)+IF(AI65=0,0,1)+IF(AK65=0,0,1)</f>
        <v>1</v>
      </c>
      <c r="H65" s="63">
        <f>IF(D65=0, "", D65/G65)</f>
        <v>65</v>
      </c>
      <c r="I65" s="59"/>
      <c r="J65" s="59">
        <f>VLOOKUP(I65,'Начисление очков NEW'!$G$4:$H$68,2,FALSE)</f>
        <v>0</v>
      </c>
      <c r="K65" s="8"/>
      <c r="L65" s="8">
        <f>VLOOKUP(K65,'Начисление очков NEW'!$G$4:$H$68,2,FALSE)</f>
        <v>0</v>
      </c>
      <c r="M65" s="59"/>
      <c r="N65" s="59">
        <f>VLOOKUP(M65,'Начисление очков NEW'!$B$4:$C$68,2,FALSE)</f>
        <v>0</v>
      </c>
      <c r="O65" s="59"/>
      <c r="P65" s="59">
        <f>VLOOKUP(O65,'Начисление очков NEW'!$V$4:$W$68,2,FALSE)</f>
        <v>0</v>
      </c>
      <c r="Q65" s="8"/>
      <c r="R65" s="8">
        <f>VLOOKUP(Q65,'Начисление очков NEW'!$G$4:$H$68,2,FALSE)</f>
        <v>0</v>
      </c>
      <c r="S65" s="59"/>
      <c r="T65" s="59">
        <f>VLOOKUP(S65,'Начисление очков NEW'!$G$4:$H$68,2,FALSE)</f>
        <v>0</v>
      </c>
      <c r="U65" s="8"/>
      <c r="V65" s="8">
        <f>VLOOKUP(U65,'Начисление очков NEW'!$B$4:$C$68,2,FALSE)</f>
        <v>0</v>
      </c>
      <c r="W65" s="8"/>
      <c r="X65" s="8">
        <f>VLOOKUP(W65,'Начисление очков NEW'!$V$4:$W$68,2,FALSE)</f>
        <v>0</v>
      </c>
      <c r="Y65" s="59">
        <v>8</v>
      </c>
      <c r="Z65" s="59">
        <f>VLOOKUP(Y65,'Начисление очков NEW'!$L$4:$M$68,2,FALSE)</f>
        <v>65</v>
      </c>
      <c r="AA65" s="8"/>
      <c r="AB65" s="8">
        <f>VLOOKUP(AA65,'Начисление очков NEW'!$L$4:$M$68,2,FALSE)</f>
        <v>0</v>
      </c>
      <c r="AC65" s="59"/>
      <c r="AD65" s="59">
        <f>VLOOKUP(AC65,'Начисление очков NEW'!$G$4:$H$68,2,FALSE)</f>
        <v>0</v>
      </c>
      <c r="AE65" s="59"/>
      <c r="AF65" s="59">
        <f>VLOOKUP(AE65,'Начисление очков NEW'!$V$4:$W$68,2,FALSE)</f>
        <v>0</v>
      </c>
      <c r="AG65" s="8"/>
      <c r="AH65" s="8">
        <f>VLOOKUP(AG65,'Начисление очков NEW'!$B$4:$C$68,2,FALSE)</f>
        <v>0</v>
      </c>
      <c r="AI65" s="59"/>
      <c r="AJ65" s="59">
        <f>VLOOKUP(AI65,'Начисление очков NEW'!$G$4:$H$68,2,FALSE)</f>
        <v>0</v>
      </c>
      <c r="AK65" s="8"/>
      <c r="AL65" s="8">
        <f>VLOOKUP(AK65,'Начисление очков NEW'!$G$4:$H$68,2,FALSE)</f>
        <v>0</v>
      </c>
      <c r="AM65" s="70"/>
      <c r="AN65" s="70">
        <f>VLOOKUP(AM65,'Начисление очков NEW'!$G$4:$H$68,2,FALSE)</f>
        <v>0</v>
      </c>
      <c r="AO65" s="74">
        <f>J65+L65+N65+P65+R65+T65+V65+X65+Z65+AB65+AD65+AF65+AH65+AJ65+AL65-I65-K65-M65-O65-Q65-S65-U65-W65-Y65-AA65-AC65-AE65-AG65-AI65-AK65</f>
        <v>57</v>
      </c>
      <c r="AP65" s="74">
        <v>65</v>
      </c>
      <c r="AQ65" s="74">
        <v>57</v>
      </c>
    </row>
    <row r="66" spans="2:43" ht="15.9" customHeight="1" x14ac:dyDescent="0.3">
      <c r="B66" s="49">
        <f t="shared" si="1"/>
        <v>58</v>
      </c>
      <c r="C66" s="10" t="s">
        <v>149</v>
      </c>
      <c r="D66" s="48">
        <f>J66+L66+N66+P66+R66+T66+V66+X66+Z66+AB66+AD66+AF66+AH66+AJ66+AL66</f>
        <v>65</v>
      </c>
      <c r="E66" s="51">
        <f>D66-AP66</f>
        <v>0</v>
      </c>
      <c r="F66" s="50">
        <f>IF(AQ66=0," ",AQ66-B66)</f>
        <v>0</v>
      </c>
      <c r="G66" s="7">
        <f>IF(I66=0,0,1)+IF(K66=0,0,1)+IF(M66=0,0,1)+IF(O66=0,0,1)+IF(Q66=0,0,1)+IF(S66=0,0,1)+IF(U66=0,0,1)+IF(W66=0,0,1)++IF(Y66=0,0,1)+IF(AA66=0,0,1)+IF(AC66=0,0,1)+IF(AE66=0,0,1)+IF(AG66=0,0,1)+IF(AI66=0,0,1)+IF(AK66=0,0,1)</f>
        <v>1</v>
      </c>
      <c r="H66" s="63">
        <f>IF(D66=0, "", D66/G66)</f>
        <v>65</v>
      </c>
      <c r="I66" s="59"/>
      <c r="J66" s="59">
        <f>VLOOKUP(I66,'Начисление очков NEW'!$G$4:$H$68,2,FALSE)</f>
        <v>0</v>
      </c>
      <c r="K66" s="8"/>
      <c r="L66" s="8">
        <f>VLOOKUP(K66,'Начисление очков NEW'!$G$4:$H$68,2,FALSE)</f>
        <v>0</v>
      </c>
      <c r="M66" s="59"/>
      <c r="N66" s="59">
        <f>VLOOKUP(M66,'Начисление очков NEW'!$B$4:$C$68,2,FALSE)</f>
        <v>0</v>
      </c>
      <c r="O66" s="59"/>
      <c r="P66" s="59">
        <f>VLOOKUP(O66,'Начисление очков NEW'!$V$4:$W$68,2,FALSE)</f>
        <v>0</v>
      </c>
      <c r="Q66" s="8"/>
      <c r="R66" s="8">
        <f>VLOOKUP(Q66,'Начисление очков NEW'!$G$4:$H$68,2,FALSE)</f>
        <v>0</v>
      </c>
      <c r="S66" s="59">
        <v>11</v>
      </c>
      <c r="T66" s="59">
        <f>VLOOKUP(S66,'Начисление очков NEW'!$G$4:$H$68,2,FALSE)</f>
        <v>65</v>
      </c>
      <c r="U66" s="8"/>
      <c r="V66" s="8">
        <f>VLOOKUP(U66,'Начисление очков NEW'!$B$4:$C$68,2,FALSE)</f>
        <v>0</v>
      </c>
      <c r="W66" s="8"/>
      <c r="X66" s="8">
        <f>VLOOKUP(W66,'Начисление очков NEW'!$V$4:$W$68,2,FALSE)</f>
        <v>0</v>
      </c>
      <c r="Y66" s="59"/>
      <c r="Z66" s="59">
        <f>VLOOKUP(Y66,'Начисление очков NEW'!$L$4:$M$68,2,FALSE)</f>
        <v>0</v>
      </c>
      <c r="AA66" s="8"/>
      <c r="AB66" s="8">
        <f>VLOOKUP(AA66,'Начисление очков NEW'!$L$4:$M$68,2,FALSE)</f>
        <v>0</v>
      </c>
      <c r="AC66" s="59"/>
      <c r="AD66" s="59">
        <f>VLOOKUP(AC66,'Начисление очков NEW'!$G$4:$H$68,2,FALSE)</f>
        <v>0</v>
      </c>
      <c r="AE66" s="59"/>
      <c r="AF66" s="59">
        <f>VLOOKUP(AE66,'Начисление очков NEW'!$V$4:$W$68,2,FALSE)</f>
        <v>0</v>
      </c>
      <c r="AG66" s="8"/>
      <c r="AH66" s="8">
        <f>VLOOKUP(AG66,'Начисление очков NEW'!$B$4:$C$68,2,FALSE)</f>
        <v>0</v>
      </c>
      <c r="AI66" s="59"/>
      <c r="AJ66" s="59">
        <f>VLOOKUP(AI66,'Начисление очков NEW'!$G$4:$H$68,2,FALSE)</f>
        <v>0</v>
      </c>
      <c r="AK66" s="8"/>
      <c r="AL66" s="8">
        <f>VLOOKUP(AK66,'Начисление очков NEW'!$G$4:$H$68,2,FALSE)</f>
        <v>0</v>
      </c>
      <c r="AM66" s="70"/>
      <c r="AN66" s="70">
        <f>VLOOKUP(AM66,'Начисление очков NEW'!$G$4:$H$68,2,FALSE)</f>
        <v>0</v>
      </c>
      <c r="AO66" s="74">
        <f>J66+L66+N66+P66+R66+T66+V66+X66+Z66+AB66+AD66+AF66+AH66+AJ66+AL66-I66-K66-M66-O66-Q66-S66-U66-W66-Y66-AA66-AC66-AE66-AG66-AI66-AK66</f>
        <v>54</v>
      </c>
      <c r="AP66" s="74">
        <v>65</v>
      </c>
      <c r="AQ66" s="74">
        <v>58</v>
      </c>
    </row>
    <row r="67" spans="2:43" ht="15.9" customHeight="1" x14ac:dyDescent="0.3">
      <c r="B67" s="49">
        <f t="shared" si="1"/>
        <v>59</v>
      </c>
      <c r="C67" s="10" t="s">
        <v>110</v>
      </c>
      <c r="D67" s="48">
        <f>J67+L67+N67+P67+R67+T67+V67+X67+Z67+AB67+AD67+AF67+AH67+AJ67+AL67</f>
        <v>65</v>
      </c>
      <c r="E67" s="51">
        <f>D67-AP67</f>
        <v>0</v>
      </c>
      <c r="F67" s="50">
        <f>IF(AQ67=0," ",AQ67-B67)</f>
        <v>0</v>
      </c>
      <c r="G67" s="7">
        <f>IF(I67=0,0,1)+IF(K67=0,0,1)+IF(M67=0,0,1)+IF(O67=0,0,1)+IF(Q67=0,0,1)+IF(S67=0,0,1)+IF(U67=0,0,1)+IF(W67=0,0,1)++IF(Y67=0,0,1)+IF(AA67=0,0,1)+IF(AC67=0,0,1)+IF(AE67=0,0,1)+IF(AG67=0,0,1)+IF(AI67=0,0,1)+IF(AK67=0,0,1)</f>
        <v>1</v>
      </c>
      <c r="H67" s="63">
        <f>IF(D67=0, "", D67/G67)</f>
        <v>65</v>
      </c>
      <c r="I67" s="59"/>
      <c r="J67" s="59">
        <f>VLOOKUP(I67,'Начисление очков NEW'!$G$4:$H$68,2,FALSE)</f>
        <v>0</v>
      </c>
      <c r="K67" s="8"/>
      <c r="L67" s="8">
        <f>VLOOKUP(K67,'Начисление очков NEW'!$G$4:$H$68,2,FALSE)</f>
        <v>0</v>
      </c>
      <c r="M67" s="59"/>
      <c r="N67" s="59">
        <f>VLOOKUP(M67,'Начисление очков NEW'!$B$4:$C$68,2,FALSE)</f>
        <v>0</v>
      </c>
      <c r="O67" s="59"/>
      <c r="P67" s="59">
        <f>VLOOKUP(O67,'Начисление очков NEW'!$V$4:$W$68,2,FALSE)</f>
        <v>0</v>
      </c>
      <c r="Q67" s="8"/>
      <c r="R67" s="8">
        <f>VLOOKUP(Q67,'Начисление очков NEW'!$G$4:$H$68,2,FALSE)</f>
        <v>0</v>
      </c>
      <c r="S67" s="59"/>
      <c r="T67" s="59">
        <f>VLOOKUP(S67,'Начисление очков NEW'!$G$4:$H$68,2,FALSE)</f>
        <v>0</v>
      </c>
      <c r="U67" s="8"/>
      <c r="V67" s="8">
        <f>VLOOKUP(U67,'Начисление очков NEW'!$B$4:$C$68,2,FALSE)</f>
        <v>0</v>
      </c>
      <c r="W67" s="8"/>
      <c r="X67" s="8">
        <f>VLOOKUP(W67,'Начисление очков NEW'!$V$4:$W$68,2,FALSE)</f>
        <v>0</v>
      </c>
      <c r="Y67" s="59"/>
      <c r="Z67" s="59">
        <f>VLOOKUP(Y67,'Начисление очков NEW'!$L$4:$M$68,2,FALSE)</f>
        <v>0</v>
      </c>
      <c r="AA67" s="8"/>
      <c r="AB67" s="8">
        <f>VLOOKUP(AA67,'Начисление очков NEW'!$L$4:$M$68,2,FALSE)</f>
        <v>0</v>
      </c>
      <c r="AC67" s="59">
        <v>11</v>
      </c>
      <c r="AD67" s="59">
        <f>VLOOKUP(AC67,'Начисление очков NEW'!$G$4:$H$68,2,FALSE)</f>
        <v>65</v>
      </c>
      <c r="AE67" s="59"/>
      <c r="AF67" s="59">
        <f>VLOOKUP(AE67,'Начисление очков NEW'!$V$4:$W$68,2,FALSE)</f>
        <v>0</v>
      </c>
      <c r="AG67" s="8"/>
      <c r="AH67" s="8">
        <f>VLOOKUP(AG67,'Начисление очков NEW'!$B$4:$C$68,2,FALSE)</f>
        <v>0</v>
      </c>
      <c r="AI67" s="59"/>
      <c r="AJ67" s="59">
        <f>VLOOKUP(AI67,'Начисление очков NEW'!$G$4:$H$68,2,FALSE)</f>
        <v>0</v>
      </c>
      <c r="AK67" s="8"/>
      <c r="AL67" s="8">
        <f>VLOOKUP(AK67,'Начисление очков NEW'!$G$4:$H$68,2,FALSE)</f>
        <v>0</v>
      </c>
      <c r="AM67" s="70"/>
      <c r="AN67" s="70">
        <f>VLOOKUP(AM67,'Начисление очков NEW'!$G$4:$H$68,2,FALSE)</f>
        <v>0</v>
      </c>
      <c r="AO67" s="74">
        <f>J67+L67+N67+P67+R67+T67+V67+X67+Z67+AB67+AD67+AF67+AH67+AJ67+AL67-I67-K67-M67-O67-Q67-S67-U67-W67-Y67-AA67-AC67-AE67-AG67-AI67-AK67</f>
        <v>54</v>
      </c>
      <c r="AP67" s="74">
        <v>65</v>
      </c>
      <c r="AQ67" s="74">
        <v>59</v>
      </c>
    </row>
    <row r="68" spans="2:43" ht="15.9" customHeight="1" x14ac:dyDescent="0.3">
      <c r="B68" s="49">
        <f t="shared" si="1"/>
        <v>60</v>
      </c>
      <c r="C68" s="10" t="s">
        <v>95</v>
      </c>
      <c r="D68" s="48">
        <f>J68+L68+N68+P68+R68+T68+V68+X68+Z68+AB68+AD68+AF68+AH68+AJ68+AL68</f>
        <v>61</v>
      </c>
      <c r="E68" s="51">
        <f>D68-AP68</f>
        <v>0</v>
      </c>
      <c r="F68" s="50">
        <f>IF(AQ68=0," ",AQ68-B68)</f>
        <v>0</v>
      </c>
      <c r="G68" s="7">
        <f>IF(I68=0,0,1)+IF(K68=0,0,1)+IF(M68=0,0,1)+IF(O68=0,0,1)+IF(Q68=0,0,1)+IF(S68=0,0,1)+IF(U68=0,0,1)+IF(W68=0,0,1)++IF(Y68=0,0,1)+IF(AA68=0,0,1)+IF(AC68=0,0,1)+IF(AE68=0,0,1)+IF(AG68=0,0,1)+IF(AI68=0,0,1)+IF(AK68=0,0,1)</f>
        <v>2</v>
      </c>
      <c r="H68" s="63">
        <f>IF(D68=0, "", D68/G68)</f>
        <v>30.5</v>
      </c>
      <c r="I68" s="59"/>
      <c r="J68" s="59">
        <f>VLOOKUP(I68,'Начисление очков NEW'!$G$4:$H$68,2,FALSE)</f>
        <v>0</v>
      </c>
      <c r="K68" s="8">
        <v>20</v>
      </c>
      <c r="L68" s="8">
        <f>VLOOKUP(K68,'Начисление очков NEW'!$G$4:$H$68,2,FALSE)</f>
        <v>27</v>
      </c>
      <c r="M68" s="59"/>
      <c r="N68" s="59">
        <f>VLOOKUP(M68,'Начисление очков NEW'!$B$4:$C$68,2,FALSE)</f>
        <v>0</v>
      </c>
      <c r="O68" s="59"/>
      <c r="P68" s="59">
        <f>VLOOKUP(O68,'Начисление очков NEW'!$V$4:$W$68,2,FALSE)</f>
        <v>0</v>
      </c>
      <c r="Q68" s="8"/>
      <c r="R68" s="8">
        <f>VLOOKUP(Q68,'Начисление очков NEW'!$G$4:$H$68,2,FALSE)</f>
        <v>0</v>
      </c>
      <c r="S68" s="59"/>
      <c r="T68" s="59">
        <f>VLOOKUP(S68,'Начисление очков NEW'!$G$4:$H$68,2,FALSE)</f>
        <v>0</v>
      </c>
      <c r="U68" s="8"/>
      <c r="V68" s="8">
        <f>VLOOKUP(U68,'Начисление очков NEW'!$B$4:$C$68,2,FALSE)</f>
        <v>0</v>
      </c>
      <c r="W68" s="8"/>
      <c r="X68" s="8">
        <f>VLOOKUP(W68,'Начисление очков NEW'!$V$4:$W$68,2,FALSE)</f>
        <v>0</v>
      </c>
      <c r="Y68" s="59"/>
      <c r="Z68" s="59">
        <f>VLOOKUP(Y68,'Начисление очков NEW'!$L$4:$M$68,2,FALSE)</f>
        <v>0</v>
      </c>
      <c r="AA68" s="8"/>
      <c r="AB68" s="8">
        <f>VLOOKUP(AA68,'Начисление очков NEW'!$L$4:$M$68,2,FALSE)</f>
        <v>0</v>
      </c>
      <c r="AC68" s="59"/>
      <c r="AD68" s="59">
        <f>VLOOKUP(AC68,'Начисление очков NEW'!$G$4:$H$68,2,FALSE)</f>
        <v>0</v>
      </c>
      <c r="AE68" s="59"/>
      <c r="AF68" s="59">
        <f>VLOOKUP(AE68,'Начисление очков NEW'!$V$4:$W$68,2,FALSE)</f>
        <v>0</v>
      </c>
      <c r="AG68" s="8">
        <v>24</v>
      </c>
      <c r="AH68" s="8">
        <f>VLOOKUP(AG68,'Начисление очков NEW'!$B$4:$C$68,2,FALSE)</f>
        <v>34</v>
      </c>
      <c r="AI68" s="59"/>
      <c r="AJ68" s="59">
        <f>VLOOKUP(AI68,'Начисление очков NEW'!$G$4:$H$68,2,FALSE)</f>
        <v>0</v>
      </c>
      <c r="AK68" s="8"/>
      <c r="AL68" s="8">
        <f>VLOOKUP(AK68,'Начисление очков NEW'!$G$4:$H$68,2,FALSE)</f>
        <v>0</v>
      </c>
      <c r="AM68" s="70"/>
      <c r="AN68" s="70">
        <f>VLOOKUP(AM68,'Начисление очков NEW'!$G$4:$H$68,2,FALSE)</f>
        <v>0</v>
      </c>
      <c r="AO68" s="74">
        <f>J68+L68+N68+P68+R68+T68+V68+X68+Z68+AB68+AD68+AF68+AH68+AJ68+AL68-I68-K68-M68-O68-Q68-S68-U68-W68-Y68-AA68-AC68-AE68-AG68-AI68-AK68</f>
        <v>17</v>
      </c>
      <c r="AP68" s="74">
        <v>61</v>
      </c>
      <c r="AQ68" s="74">
        <v>60</v>
      </c>
    </row>
    <row r="69" spans="2:43" ht="15.9" customHeight="1" x14ac:dyDescent="0.3">
      <c r="B69" s="49">
        <f t="shared" si="1"/>
        <v>61</v>
      </c>
      <c r="C69" s="10" t="s">
        <v>105</v>
      </c>
      <c r="D69" s="48">
        <f>J69+L69+N69+P69+R69+T69+V69+X69+Z69+AB69+AD69+AF69+AH69+AJ69+AL69</f>
        <v>57</v>
      </c>
      <c r="E69" s="51">
        <f>D69-AP69</f>
        <v>0</v>
      </c>
      <c r="F69" s="50">
        <f>IF(AQ69=0," ",AQ69-B69)</f>
        <v>0</v>
      </c>
      <c r="G69" s="7">
        <f>IF(I69=0,0,1)+IF(K69=0,0,1)+IF(M69=0,0,1)+IF(O69=0,0,1)+IF(Q69=0,0,1)+IF(S69=0,0,1)+IF(U69=0,0,1)+IF(W69=0,0,1)++IF(Y69=0,0,1)+IF(AA69=0,0,1)+IF(AC69=0,0,1)+IF(AE69=0,0,1)+IF(AG69=0,0,1)+IF(AI69=0,0,1)+IF(AK69=0,0,1)</f>
        <v>2</v>
      </c>
      <c r="H69" s="63">
        <f>IF(D69=0, "", D69/G69)</f>
        <v>28.5</v>
      </c>
      <c r="I69" s="59"/>
      <c r="J69" s="59">
        <f>VLOOKUP(I69,'Начисление очков NEW'!$G$4:$H$68,2,FALSE)</f>
        <v>0</v>
      </c>
      <c r="K69" s="8"/>
      <c r="L69" s="8">
        <f>VLOOKUP(K69,'Начисление очков NEW'!$G$4:$H$68,2,FALSE)</f>
        <v>0</v>
      </c>
      <c r="M69" s="59"/>
      <c r="N69" s="59">
        <f>VLOOKUP(M69,'Начисление очков NEW'!$B$4:$C$68,2,FALSE)</f>
        <v>0</v>
      </c>
      <c r="O69" s="59"/>
      <c r="P69" s="59">
        <f>VLOOKUP(O69,'Начисление очков NEW'!$V$4:$W$68,2,FALSE)</f>
        <v>0</v>
      </c>
      <c r="Q69" s="8"/>
      <c r="R69" s="8">
        <f>VLOOKUP(Q69,'Начисление очков NEW'!$G$4:$H$68,2,FALSE)</f>
        <v>0</v>
      </c>
      <c r="S69" s="59"/>
      <c r="T69" s="59">
        <f>VLOOKUP(S69,'Начисление очков NEW'!$G$4:$H$68,2,FALSE)</f>
        <v>0</v>
      </c>
      <c r="U69" s="8"/>
      <c r="V69" s="8">
        <f>VLOOKUP(U69,'Начисление очков NEW'!$B$4:$C$68,2,FALSE)</f>
        <v>0</v>
      </c>
      <c r="W69" s="8"/>
      <c r="X69" s="8">
        <f>VLOOKUP(W69,'Начисление очков NEW'!$V$4:$W$68,2,FALSE)</f>
        <v>0</v>
      </c>
      <c r="Y69" s="59">
        <v>12</v>
      </c>
      <c r="Z69" s="59">
        <f>VLOOKUP(Y69,'Начисление очков NEW'!$L$4:$M$68,2,FALSE)</f>
        <v>40</v>
      </c>
      <c r="AA69" s="8"/>
      <c r="AB69" s="8">
        <f>VLOOKUP(AA69,'Начисление очков NEW'!$L$4:$M$68,2,FALSE)</f>
        <v>0</v>
      </c>
      <c r="AC69" s="59"/>
      <c r="AD69" s="59">
        <f>VLOOKUP(AC69,'Начисление очков NEW'!$G$4:$H$68,2,FALSE)</f>
        <v>0</v>
      </c>
      <c r="AE69" s="59">
        <v>12</v>
      </c>
      <c r="AF69" s="59">
        <f>VLOOKUP(AE69,'Начисление очков NEW'!$V$4:$W$68,2,FALSE)</f>
        <v>17</v>
      </c>
      <c r="AG69" s="8"/>
      <c r="AH69" s="8">
        <f>VLOOKUP(AG69,'Начисление очков NEW'!$B$4:$C$68,2,FALSE)</f>
        <v>0</v>
      </c>
      <c r="AI69" s="59"/>
      <c r="AJ69" s="59">
        <f>VLOOKUP(AI69,'Начисление очков NEW'!$G$4:$H$68,2,FALSE)</f>
        <v>0</v>
      </c>
      <c r="AK69" s="8"/>
      <c r="AL69" s="8">
        <f>VLOOKUP(AK69,'Начисление очков NEW'!$G$4:$H$68,2,FALSE)</f>
        <v>0</v>
      </c>
      <c r="AM69" s="70"/>
      <c r="AN69" s="70">
        <f>VLOOKUP(AM69,'Начисление очков NEW'!$G$4:$H$68,2,FALSE)</f>
        <v>0</v>
      </c>
      <c r="AO69" s="74">
        <f>J69+L69+N69+P69+R69+T69+V69+X69+Z69+AB69+AD69+AF69+AH69+AJ69+AL69-I69-K69-M69-O69-Q69-S69-U69-W69-Y69-AA69-AC69-AE69-AG69-AI69-AK69</f>
        <v>33</v>
      </c>
      <c r="AP69" s="74">
        <v>57</v>
      </c>
      <c r="AQ69" s="74">
        <v>61</v>
      </c>
    </row>
    <row r="70" spans="2:43" ht="15.9" customHeight="1" x14ac:dyDescent="0.3">
      <c r="B70" s="49">
        <f t="shared" si="1"/>
        <v>62</v>
      </c>
      <c r="C70" s="10" t="s">
        <v>154</v>
      </c>
      <c r="D70" s="48">
        <f>J70+L70+N70+P70+R70+T70+V70+X70+Z70+AB70+AD70+AF70+AH70+AJ70+AL70</f>
        <v>57</v>
      </c>
      <c r="E70" s="51">
        <f>D70-AP70</f>
        <v>27</v>
      </c>
      <c r="F70" s="50">
        <f>IF(AQ70=0," ",AQ70-B70)</f>
        <v>17</v>
      </c>
      <c r="G70" s="7">
        <f>IF(I70=0,0,1)+IF(K70=0,0,1)+IF(M70=0,0,1)+IF(O70=0,0,1)+IF(Q70=0,0,1)+IF(S70=0,0,1)+IF(U70=0,0,1)+IF(W70=0,0,1)++IF(Y70=0,0,1)+IF(AA70=0,0,1)+IF(AC70=0,0,1)+IF(AE70=0,0,1)+IF(AG70=0,0,1)+IF(AI70=0,0,1)+IF(AK70=0,0,1)</f>
        <v>2</v>
      </c>
      <c r="H70" s="63">
        <f>IF(D70=0, "", D70/G70)</f>
        <v>28.5</v>
      </c>
      <c r="I70" s="59">
        <v>20</v>
      </c>
      <c r="J70" s="59">
        <f>VLOOKUP(I70,'Начисление очков NEW'!$G$4:$H$68,2,FALSE)</f>
        <v>27</v>
      </c>
      <c r="K70" s="8"/>
      <c r="L70" s="8">
        <f>VLOOKUP(K70,'Начисление очков NEW'!$G$4:$H$68,2,FALSE)</f>
        <v>0</v>
      </c>
      <c r="M70" s="59"/>
      <c r="N70" s="59">
        <f>VLOOKUP(M70,'Начисление очков NEW'!$B$4:$C$68,2,FALSE)</f>
        <v>0</v>
      </c>
      <c r="O70" s="59">
        <v>8</v>
      </c>
      <c r="P70" s="59">
        <f>VLOOKUP(O70,'Начисление очков NEW'!$V$4:$W$68,2,FALSE)</f>
        <v>30</v>
      </c>
      <c r="Q70" s="8"/>
      <c r="R70" s="8">
        <f>VLOOKUP(Q70,'Начисление очков NEW'!$G$4:$H$68,2,FALSE)</f>
        <v>0</v>
      </c>
      <c r="S70" s="59"/>
      <c r="T70" s="59">
        <f>VLOOKUP(S70,'Начисление очков NEW'!$G$4:$H$68,2,FALSE)</f>
        <v>0</v>
      </c>
      <c r="U70" s="8"/>
      <c r="V70" s="8">
        <f>VLOOKUP(U70,'Начисление очков NEW'!$B$4:$C$68,2,FALSE)</f>
        <v>0</v>
      </c>
      <c r="W70" s="8"/>
      <c r="X70" s="8">
        <f>VLOOKUP(W70,'Начисление очков NEW'!$V$4:$W$68,2,FALSE)</f>
        <v>0</v>
      </c>
      <c r="Y70" s="59"/>
      <c r="Z70" s="59">
        <f>VLOOKUP(Y70,'Начисление очков NEW'!$L$4:$M$68,2,FALSE)</f>
        <v>0</v>
      </c>
      <c r="AA70" s="8"/>
      <c r="AB70" s="8">
        <f>VLOOKUP(AA70,'Начисление очков NEW'!$L$4:$M$68,2,FALSE)</f>
        <v>0</v>
      </c>
      <c r="AC70" s="59"/>
      <c r="AD70" s="59">
        <f>VLOOKUP(AC70,'Начисление очков NEW'!$G$4:$H$68,2,FALSE)</f>
        <v>0</v>
      </c>
      <c r="AE70" s="59"/>
      <c r="AF70" s="59">
        <f>VLOOKUP(AE70,'Начисление очков NEW'!$V$4:$W$68,2,FALSE)</f>
        <v>0</v>
      </c>
      <c r="AG70" s="8"/>
      <c r="AH70" s="8">
        <f>VLOOKUP(AG70,'Начисление очков NEW'!$B$4:$C$68,2,FALSE)</f>
        <v>0</v>
      </c>
      <c r="AI70" s="59"/>
      <c r="AJ70" s="59">
        <f>VLOOKUP(AI70,'Начисление очков NEW'!$G$4:$H$68,2,FALSE)</f>
        <v>0</v>
      </c>
      <c r="AK70" s="8"/>
      <c r="AL70" s="8">
        <f>VLOOKUP(AK70,'Начисление очков NEW'!$G$4:$H$68,2,FALSE)</f>
        <v>0</v>
      </c>
      <c r="AM70" s="70"/>
      <c r="AN70" s="70">
        <f>VLOOKUP(AM70,'Начисление очков NEW'!$G$4:$H$68,2,FALSE)</f>
        <v>0</v>
      </c>
      <c r="AO70" s="74">
        <f>J70+L70+N70+P70+R70+T70+V70+X70+Z70+AB70+AD70+AF70+AH70+AJ70+AL70-I70-K70-M70-O70-Q70-S70-U70-W70-Y70-AA70-AC70-AE70-AG70-AI70-AK70</f>
        <v>29</v>
      </c>
      <c r="AP70" s="74">
        <v>30</v>
      </c>
      <c r="AQ70" s="74">
        <v>79</v>
      </c>
    </row>
    <row r="71" spans="2:43" ht="15.9" customHeight="1" x14ac:dyDescent="0.3">
      <c r="B71" s="49">
        <f t="shared" si="1"/>
        <v>63</v>
      </c>
      <c r="C71" s="10" t="s">
        <v>74</v>
      </c>
      <c r="D71" s="48">
        <f>J71+L71+N71+P71+R71+T71+V71+X71+Z71+AB71+AD71+AF71+AH71+AJ71+AL71</f>
        <v>55</v>
      </c>
      <c r="E71" s="51">
        <f>D71-AP71</f>
        <v>0</v>
      </c>
      <c r="F71" s="50">
        <f>IF(AQ71=0," ",AQ71-B71)</f>
        <v>-1</v>
      </c>
      <c r="G71" s="7">
        <f>IF(I71=0,0,1)+IF(K71=0,0,1)+IF(M71=0,0,1)+IF(O71=0,0,1)+IF(Q71=0,0,1)+IF(S71=0,0,1)+IF(U71=0,0,1)+IF(W71=0,0,1)++IF(Y71=0,0,1)+IF(AA71=0,0,1)+IF(AC71=0,0,1)+IF(AE71=0,0,1)+IF(AG71=0,0,1)+IF(AI71=0,0,1)+IF(AK71=0,0,1)</f>
        <v>1</v>
      </c>
      <c r="H71" s="63">
        <f>IF(D71=0, "", D71/G71)</f>
        <v>55</v>
      </c>
      <c r="I71" s="59"/>
      <c r="J71" s="59">
        <f>VLOOKUP(I71,'Начисление очков NEW'!$G$4:$H$68,2,FALSE)</f>
        <v>0</v>
      </c>
      <c r="K71" s="8"/>
      <c r="L71" s="8">
        <f>VLOOKUP(K71,'Начисление очков NEW'!$G$4:$H$68,2,FALSE)</f>
        <v>0</v>
      </c>
      <c r="M71" s="59"/>
      <c r="N71" s="59">
        <f>VLOOKUP(M71,'Начисление очков NEW'!$B$4:$C$68,2,FALSE)</f>
        <v>0</v>
      </c>
      <c r="O71" s="59"/>
      <c r="P71" s="59">
        <f>VLOOKUP(O71,'Начисление очков NEW'!$V$4:$W$68,2,FALSE)</f>
        <v>0</v>
      </c>
      <c r="Q71" s="8"/>
      <c r="R71" s="8">
        <f>VLOOKUP(Q71,'Начисление очков NEW'!$G$4:$H$68,2,FALSE)</f>
        <v>0</v>
      </c>
      <c r="S71" s="59"/>
      <c r="T71" s="59">
        <f>VLOOKUP(S71,'Начисление очков NEW'!$G$4:$H$68,2,FALSE)</f>
        <v>0</v>
      </c>
      <c r="U71" s="8"/>
      <c r="V71" s="8">
        <f>VLOOKUP(U71,'Начисление очков NEW'!$B$4:$C$68,2,FALSE)</f>
        <v>0</v>
      </c>
      <c r="W71" s="8"/>
      <c r="X71" s="8">
        <f>VLOOKUP(W71,'Начисление очков NEW'!$V$4:$W$68,2,FALSE)</f>
        <v>0</v>
      </c>
      <c r="Y71" s="59"/>
      <c r="Z71" s="59">
        <f>VLOOKUP(Y71,'Начисление очков NEW'!$L$4:$M$68,2,FALSE)</f>
        <v>0</v>
      </c>
      <c r="AA71" s="8"/>
      <c r="AB71" s="8">
        <f>VLOOKUP(AA71,'Начисление очков NEW'!$L$4:$M$68,2,FALSE)</f>
        <v>0</v>
      </c>
      <c r="AC71" s="59"/>
      <c r="AD71" s="59">
        <f>VLOOKUP(AC71,'Начисление очков NEW'!$G$4:$H$68,2,FALSE)</f>
        <v>0</v>
      </c>
      <c r="AE71" s="59"/>
      <c r="AF71" s="59">
        <f>VLOOKUP(AE71,'Начисление очков NEW'!$V$4:$W$68,2,FALSE)</f>
        <v>0</v>
      </c>
      <c r="AG71" s="8"/>
      <c r="AH71" s="8">
        <f>VLOOKUP(AG71,'Начисление очков NEW'!$B$4:$C$68,2,FALSE)</f>
        <v>0</v>
      </c>
      <c r="AI71" s="59">
        <v>16</v>
      </c>
      <c r="AJ71" s="59">
        <f>VLOOKUP(AI71,'Начисление очков NEW'!$G$4:$H$68,2,FALSE)</f>
        <v>55</v>
      </c>
      <c r="AK71" s="8"/>
      <c r="AL71" s="8">
        <f>VLOOKUP(AK71,'Начисление очков NEW'!$G$4:$H$68,2,FALSE)</f>
        <v>0</v>
      </c>
      <c r="AM71" s="70"/>
      <c r="AN71" s="70">
        <f>VLOOKUP(AM71,'Начисление очков NEW'!$G$4:$H$68,2,FALSE)</f>
        <v>0</v>
      </c>
      <c r="AO71" s="74">
        <f>J71+L71+N71+P71+R71+T71+V71+X71+Z71+AB71+AD71+AF71+AH71+AJ71+AL71-I71-K71-M71-O71-Q71-S71-U71-W71-Y71-AA71-AC71-AE71-AG71-AI71-AK71</f>
        <v>39</v>
      </c>
      <c r="AP71" s="74">
        <v>55</v>
      </c>
      <c r="AQ71" s="74">
        <v>62</v>
      </c>
    </row>
    <row r="72" spans="2:43" ht="15.9" customHeight="1" x14ac:dyDescent="0.3">
      <c r="B72" s="49">
        <f t="shared" ref="B72:B119" si="2">B71+1</f>
        <v>64</v>
      </c>
      <c r="C72" s="10" t="s">
        <v>166</v>
      </c>
      <c r="D72" s="48">
        <f>J72+L72+N72+P72+R72+T72+V72+X72+Z72+AB72+AD72+AF72+AH72+AJ72+AL72</f>
        <v>55</v>
      </c>
      <c r="E72" s="51">
        <f>D72-AP72</f>
        <v>55</v>
      </c>
      <c r="F72" s="50" t="str">
        <f>IF(AQ72=0," ",AQ72-B72)</f>
        <v xml:space="preserve"> </v>
      </c>
      <c r="G72" s="7">
        <f>IF(I72=0,0,1)+IF(K72=0,0,1)+IF(M72=0,0,1)+IF(O72=0,0,1)+IF(Q72=0,0,1)+IF(S72=0,0,1)+IF(U72=0,0,1)+IF(W72=0,0,1)++IF(Y72=0,0,1)+IF(AA72=0,0,1)+IF(AC72=0,0,1)+IF(AE72=0,0,1)+IF(AG72=0,0,1)+IF(AI72=0,0,1)+IF(AK72=0,0,1)</f>
        <v>1</v>
      </c>
      <c r="H72" s="63">
        <f>IF(D72=0, "", D72/G72)</f>
        <v>55</v>
      </c>
      <c r="I72" s="59">
        <v>16</v>
      </c>
      <c r="J72" s="59">
        <f>VLOOKUP(I72,'Начисление очков NEW'!$G$4:$H$68,2,FALSE)</f>
        <v>55</v>
      </c>
      <c r="K72" s="8"/>
      <c r="L72" s="8">
        <f>VLOOKUP(K72,'Начисление очков NEW'!$G$4:$H$68,2,FALSE)</f>
        <v>0</v>
      </c>
      <c r="M72" s="59"/>
      <c r="N72" s="59">
        <f>VLOOKUP(M72,'Начисление очков NEW'!$B$4:$C$68,2,FALSE)</f>
        <v>0</v>
      </c>
      <c r="O72" s="59"/>
      <c r="P72" s="59">
        <f>VLOOKUP(O72,'Начисление очков NEW'!$V$4:$W$68,2,FALSE)</f>
        <v>0</v>
      </c>
      <c r="Q72" s="8"/>
      <c r="R72" s="8">
        <f>VLOOKUP(Q72,'Начисление очков NEW'!$G$4:$H$68,2,FALSE)</f>
        <v>0</v>
      </c>
      <c r="S72" s="59"/>
      <c r="T72" s="59">
        <f>VLOOKUP(S72,'Начисление очков NEW'!$G$4:$H$68,2,FALSE)</f>
        <v>0</v>
      </c>
      <c r="U72" s="8"/>
      <c r="V72" s="8">
        <f>VLOOKUP(U72,'Начисление очков NEW'!$B$4:$C$68,2,FALSE)</f>
        <v>0</v>
      </c>
      <c r="W72" s="8"/>
      <c r="X72" s="8">
        <f>VLOOKUP(W72,'Начисление очков NEW'!$V$4:$W$68,2,FALSE)</f>
        <v>0</v>
      </c>
      <c r="Y72" s="59"/>
      <c r="Z72" s="59">
        <f>VLOOKUP(Y72,'Начисление очков NEW'!$L$4:$M$68,2,FALSE)</f>
        <v>0</v>
      </c>
      <c r="AA72" s="8"/>
      <c r="AB72" s="8">
        <f>VLOOKUP(AA72,'Начисление очков NEW'!$L$4:$M$68,2,FALSE)</f>
        <v>0</v>
      </c>
      <c r="AC72" s="59"/>
      <c r="AD72" s="59">
        <f>VLOOKUP(AC72,'Начисление очков NEW'!$G$4:$H$68,2,FALSE)</f>
        <v>0</v>
      </c>
      <c r="AE72" s="59"/>
      <c r="AF72" s="59">
        <f>VLOOKUP(AE72,'Начисление очков NEW'!$V$4:$W$68,2,FALSE)</f>
        <v>0</v>
      </c>
      <c r="AG72" s="8"/>
      <c r="AH72" s="8">
        <f>VLOOKUP(AG72,'Начисление очков NEW'!$B$4:$C$68,2,FALSE)</f>
        <v>0</v>
      </c>
      <c r="AI72" s="59"/>
      <c r="AJ72" s="59">
        <f>VLOOKUP(AI72,'Начисление очков NEW'!$G$4:$H$68,2,FALSE)</f>
        <v>0</v>
      </c>
      <c r="AK72" s="8"/>
      <c r="AL72" s="8">
        <f>VLOOKUP(AK72,'Начисление очков NEW'!$G$4:$H$68,2,FALSE)</f>
        <v>0</v>
      </c>
      <c r="AM72" s="70"/>
      <c r="AN72" s="70">
        <f>VLOOKUP(AM72,'Начисление очков NEW'!$G$4:$H$68,2,FALSE)</f>
        <v>0</v>
      </c>
      <c r="AO72" s="74">
        <f>J72+L72+N72+P72+R72+T72+V72+X72+Z72+AB72+AD72+AF72+AH72+AJ72+AL72-I72-K72-M72-O72-Q72-S72-U72-W72-Y72-AA72-AC72-AE72-AG72-AI72-AK72</f>
        <v>39</v>
      </c>
      <c r="AP72" s="74">
        <v>0</v>
      </c>
      <c r="AQ72" s="74"/>
    </row>
    <row r="73" spans="2:43" ht="15.9" customHeight="1" x14ac:dyDescent="0.3">
      <c r="B73" s="49">
        <f t="shared" si="2"/>
        <v>65</v>
      </c>
      <c r="C73" s="10" t="s">
        <v>113</v>
      </c>
      <c r="D73" s="48">
        <f>J73+L73+N73+P73+R73+T73+V73+X73+Z73+AB73+AD73+AF73+AH73+AJ73+AL73</f>
        <v>55</v>
      </c>
      <c r="E73" s="51">
        <f>D73-AP73</f>
        <v>0</v>
      </c>
      <c r="F73" s="50">
        <f>IF(AQ73=0," ",AQ73-B73)</f>
        <v>-2</v>
      </c>
      <c r="G73" s="7">
        <f>IF(I73=0,0,1)+IF(K73=0,0,1)+IF(M73=0,0,1)+IF(O73=0,0,1)+IF(Q73=0,0,1)+IF(S73=0,0,1)+IF(U73=0,0,1)+IF(W73=0,0,1)++IF(Y73=0,0,1)+IF(AA73=0,0,1)+IF(AC73=0,0,1)+IF(AE73=0,0,1)+IF(AG73=0,0,1)+IF(AI73=0,0,1)+IF(AK73=0,0,1)</f>
        <v>1</v>
      </c>
      <c r="H73" s="63">
        <f>IF(D73=0, "", D73/G73)</f>
        <v>55</v>
      </c>
      <c r="I73" s="59"/>
      <c r="J73" s="59">
        <f>VLOOKUP(I73,'Начисление очков NEW'!$G$4:$H$68,2,FALSE)</f>
        <v>0</v>
      </c>
      <c r="K73" s="8"/>
      <c r="L73" s="8">
        <f>VLOOKUP(K73,'Начисление очков NEW'!$G$4:$H$68,2,FALSE)</f>
        <v>0</v>
      </c>
      <c r="M73" s="59"/>
      <c r="N73" s="59">
        <f>VLOOKUP(M73,'Начисление очков NEW'!$B$4:$C$68,2,FALSE)</f>
        <v>0</v>
      </c>
      <c r="O73" s="59"/>
      <c r="P73" s="59">
        <f>VLOOKUP(O73,'Начисление очков NEW'!$V$4:$W$68,2,FALSE)</f>
        <v>0</v>
      </c>
      <c r="Q73" s="8"/>
      <c r="R73" s="8">
        <f>VLOOKUP(Q73,'Начисление очков NEW'!$G$4:$H$68,2,FALSE)</f>
        <v>0</v>
      </c>
      <c r="S73" s="59"/>
      <c r="T73" s="59">
        <f>VLOOKUP(S73,'Начисление очков NEW'!$G$4:$H$68,2,FALSE)</f>
        <v>0</v>
      </c>
      <c r="U73" s="8"/>
      <c r="V73" s="8">
        <f>VLOOKUP(U73,'Начисление очков NEW'!$B$4:$C$68,2,FALSE)</f>
        <v>0</v>
      </c>
      <c r="W73" s="8"/>
      <c r="X73" s="8">
        <f>VLOOKUP(W73,'Начисление очков NEW'!$V$4:$W$68,2,FALSE)</f>
        <v>0</v>
      </c>
      <c r="Y73" s="59"/>
      <c r="Z73" s="59">
        <f>VLOOKUP(Y73,'Начисление очков NEW'!$L$4:$M$68,2,FALSE)</f>
        <v>0</v>
      </c>
      <c r="AA73" s="8"/>
      <c r="AB73" s="8">
        <f>VLOOKUP(AA73,'Начисление очков NEW'!$L$4:$M$68,2,FALSE)</f>
        <v>0</v>
      </c>
      <c r="AC73" s="59">
        <v>16</v>
      </c>
      <c r="AD73" s="59">
        <f>VLOOKUP(AC73,'Начисление очков NEW'!$G$4:$H$68,2,FALSE)</f>
        <v>55</v>
      </c>
      <c r="AE73" s="59"/>
      <c r="AF73" s="59">
        <f>VLOOKUP(AE73,'Начисление очков NEW'!$V$4:$W$68,2,FALSE)</f>
        <v>0</v>
      </c>
      <c r="AG73" s="8"/>
      <c r="AH73" s="8">
        <f>VLOOKUP(AG73,'Начисление очков NEW'!$B$4:$C$68,2,FALSE)</f>
        <v>0</v>
      </c>
      <c r="AI73" s="59"/>
      <c r="AJ73" s="59">
        <f>VLOOKUP(AI73,'Начисление очков NEW'!$G$4:$H$68,2,FALSE)</f>
        <v>0</v>
      </c>
      <c r="AK73" s="8"/>
      <c r="AL73" s="8">
        <f>VLOOKUP(AK73,'Начисление очков NEW'!$G$4:$H$68,2,FALSE)</f>
        <v>0</v>
      </c>
      <c r="AM73" s="70"/>
      <c r="AN73" s="70">
        <f>VLOOKUP(AM73,'Начисление очков NEW'!$G$4:$H$68,2,FALSE)</f>
        <v>0</v>
      </c>
      <c r="AO73" s="74">
        <f>J73+L73+N73+P73+R73+T73+V73+X73+Z73+AB73+AD73+AF73+AH73+AJ73+AL73-I73-K73-M73-O73-Q73-S73-U73-W73-Y73-AA73-AC73-AE73-AG73-AI73-AK73</f>
        <v>39</v>
      </c>
      <c r="AP73" s="74">
        <v>55</v>
      </c>
      <c r="AQ73" s="74">
        <v>63</v>
      </c>
    </row>
    <row r="74" spans="2:43" ht="15.9" customHeight="1" x14ac:dyDescent="0.3">
      <c r="B74" s="49">
        <f t="shared" si="2"/>
        <v>66</v>
      </c>
      <c r="C74" s="10" t="s">
        <v>56</v>
      </c>
      <c r="D74" s="48">
        <f>J74+L74+N74+P74+R74+T74+V74+X74+Z74+AB74+AD74+AF74+AH74+AJ74+AL74</f>
        <v>55</v>
      </c>
      <c r="E74" s="51">
        <f>D74-AP74</f>
        <v>55</v>
      </c>
      <c r="F74" s="50">
        <f>IF(AQ74=0," ",AQ74-B74)</f>
        <v>36</v>
      </c>
      <c r="G74" s="7">
        <f>IF(I74=0,0,1)+IF(K74=0,0,1)+IF(M74=0,0,1)+IF(O74=0,0,1)+IF(Q74=0,0,1)+IF(S74=0,0,1)+IF(U74=0,0,1)+IF(W74=0,0,1)++IF(Y74=0,0,1)+IF(AA74=0,0,1)+IF(AC74=0,0,1)+IF(AE74=0,0,1)+IF(AG74=0,0,1)+IF(AI74=0,0,1)+IF(AK74=0,0,1)</f>
        <v>1</v>
      </c>
      <c r="H74" s="63">
        <f>IF(D74=0, "", D74/G74)</f>
        <v>55</v>
      </c>
      <c r="I74" s="59">
        <v>16</v>
      </c>
      <c r="J74" s="59">
        <f>VLOOKUP(I74,'Начисление очков NEW'!$G$4:$H$68,2,FALSE)</f>
        <v>55</v>
      </c>
      <c r="K74" s="8"/>
      <c r="L74" s="8">
        <f>VLOOKUP(K74,'Начисление очков NEW'!$G$4:$H$68,2,FALSE)</f>
        <v>0</v>
      </c>
      <c r="M74" s="59"/>
      <c r="N74" s="59">
        <f>VLOOKUP(M74,'Начисление очков NEW'!$B$4:$C$68,2,FALSE)</f>
        <v>0</v>
      </c>
      <c r="O74" s="59"/>
      <c r="P74" s="59">
        <f>VLOOKUP(O74,'Начисление очков NEW'!$V$4:$W$68,2,FALSE)</f>
        <v>0</v>
      </c>
      <c r="Q74" s="8"/>
      <c r="R74" s="8">
        <f>VLOOKUP(Q74,'Начисление очков NEW'!$G$4:$H$68,2,FALSE)</f>
        <v>0</v>
      </c>
      <c r="S74" s="59"/>
      <c r="T74" s="59">
        <f>VLOOKUP(S74,'Начисление очков NEW'!$G$4:$H$68,2,FALSE)</f>
        <v>0</v>
      </c>
      <c r="U74" s="8"/>
      <c r="V74" s="8">
        <f>VLOOKUP(U74,'Начисление очков NEW'!$B$4:$C$68,2,FALSE)</f>
        <v>0</v>
      </c>
      <c r="W74" s="8"/>
      <c r="X74" s="8">
        <f>VLOOKUP(W74,'Начисление очков NEW'!$V$4:$W$68,2,FALSE)</f>
        <v>0</v>
      </c>
      <c r="Y74" s="59"/>
      <c r="Z74" s="59">
        <f>VLOOKUP(Y74,'Начисление очков NEW'!$L$4:$M$68,2,FALSE)</f>
        <v>0</v>
      </c>
      <c r="AA74" s="8"/>
      <c r="AB74" s="8">
        <f>VLOOKUP(AA74,'Начисление очков NEW'!$L$4:$M$68,2,FALSE)</f>
        <v>0</v>
      </c>
      <c r="AC74" s="59"/>
      <c r="AD74" s="59">
        <f>VLOOKUP(AC74,'Начисление очков NEW'!$G$4:$H$68,2,FALSE)</f>
        <v>0</v>
      </c>
      <c r="AE74" s="59"/>
      <c r="AF74" s="59">
        <f>VLOOKUP(AE74,'Начисление очков NEW'!$V$4:$W$68,2,FALSE)</f>
        <v>0</v>
      </c>
      <c r="AG74" s="8"/>
      <c r="AH74" s="8">
        <f>VLOOKUP(AG74,'Начисление очков NEW'!$B$4:$C$68,2,FALSE)</f>
        <v>0</v>
      </c>
      <c r="AI74" s="59"/>
      <c r="AJ74" s="59">
        <f>VLOOKUP(AI74,'Начисление очков NEW'!$G$4:$H$68,2,FALSE)</f>
        <v>0</v>
      </c>
      <c r="AK74" s="8"/>
      <c r="AL74" s="8">
        <f>VLOOKUP(AK74,'Начисление очков NEW'!$G$4:$H$68,2,FALSE)</f>
        <v>0</v>
      </c>
      <c r="AM74" s="70"/>
      <c r="AN74" s="70">
        <f>VLOOKUP(AM74,'Начисление очков NEW'!$G$4:$H$68,2,FALSE)</f>
        <v>0</v>
      </c>
      <c r="AO74" s="74">
        <f>J74+L74+N74+P74+R74+T74+V74+X74+Z74+AB74+AD74+AF74+AH74+AJ74+AL74-I74-K74-M74-O74-Q74-S74-U74-W74-Y74-AA74-AC74-AE74-AG74-AI74-AK74</f>
        <v>39</v>
      </c>
      <c r="AP74" s="74">
        <v>0</v>
      </c>
      <c r="AQ74" s="74">
        <v>102</v>
      </c>
    </row>
    <row r="75" spans="2:43" ht="15.9" customHeight="1" x14ac:dyDescent="0.3">
      <c r="B75" s="49">
        <f t="shared" si="2"/>
        <v>67</v>
      </c>
      <c r="C75" s="10" t="s">
        <v>100</v>
      </c>
      <c r="D75" s="48">
        <f>J75+L75+N75+P75+R75+T75+V75+X75+Z75+AB75+AD75+AF75+AH75+AJ75+AL75</f>
        <v>49</v>
      </c>
      <c r="E75" s="51">
        <f>D75-AP75</f>
        <v>0</v>
      </c>
      <c r="F75" s="50">
        <f>IF(AQ75=0," ",AQ75-B75)</f>
        <v>-3</v>
      </c>
      <c r="G75" s="7">
        <f>IF(I75=0,0,1)+IF(K75=0,0,1)+IF(M75=0,0,1)+IF(O75=0,0,1)+IF(Q75=0,0,1)+IF(S75=0,0,1)+IF(U75=0,0,1)+IF(W75=0,0,1)++IF(Y75=0,0,1)+IF(AA75=0,0,1)+IF(AC75=0,0,1)+IF(AE75=0,0,1)+IF(AG75=0,0,1)+IF(AI75=0,0,1)+IF(AK75=0,0,1)</f>
        <v>3</v>
      </c>
      <c r="H75" s="63">
        <f>IF(D75=0, "", D75/G75)</f>
        <v>16.333333333333332</v>
      </c>
      <c r="I75" s="59"/>
      <c r="J75" s="59">
        <f>VLOOKUP(I75,'Начисление очков NEW'!$G$4:$H$68,2,FALSE)</f>
        <v>0</v>
      </c>
      <c r="K75" s="8"/>
      <c r="L75" s="8">
        <f>VLOOKUP(K75,'Начисление очков NEW'!$G$4:$H$68,2,FALSE)</f>
        <v>0</v>
      </c>
      <c r="M75" s="59"/>
      <c r="N75" s="59">
        <f>VLOOKUP(M75,'Начисление очков NEW'!$B$4:$C$68,2,FALSE)</f>
        <v>0</v>
      </c>
      <c r="O75" s="59">
        <v>16</v>
      </c>
      <c r="P75" s="59">
        <f>VLOOKUP(O75,'Начисление очков NEW'!$V$4:$W$68,2,FALSE)</f>
        <v>11</v>
      </c>
      <c r="Q75" s="8"/>
      <c r="R75" s="8">
        <f>VLOOKUP(Q75,'Начисление очков NEW'!$G$4:$H$68,2,FALSE)</f>
        <v>0</v>
      </c>
      <c r="S75" s="59"/>
      <c r="T75" s="59">
        <f>VLOOKUP(S75,'Начисление очков NEW'!$G$4:$H$68,2,FALSE)</f>
        <v>0</v>
      </c>
      <c r="U75" s="8"/>
      <c r="V75" s="8">
        <f>VLOOKUP(U75,'Начисление очков NEW'!$B$4:$C$68,2,FALSE)</f>
        <v>0</v>
      </c>
      <c r="W75" s="8">
        <v>18</v>
      </c>
      <c r="X75" s="8">
        <f>VLOOKUP(W75,'Начисление очков NEW'!$V$4:$W$68,2,FALSE)</f>
        <v>8</v>
      </c>
      <c r="Y75" s="59"/>
      <c r="Z75" s="59">
        <f>VLOOKUP(Y75,'Начисление очков NEW'!$L$4:$M$68,2,FALSE)</f>
        <v>0</v>
      </c>
      <c r="AA75" s="8"/>
      <c r="AB75" s="8">
        <f>VLOOKUP(AA75,'Начисление очков NEW'!$L$4:$M$68,2,FALSE)</f>
        <v>0</v>
      </c>
      <c r="AC75" s="59"/>
      <c r="AD75" s="59">
        <f>VLOOKUP(AC75,'Начисление очков NEW'!$G$4:$H$68,2,FALSE)</f>
        <v>0</v>
      </c>
      <c r="AE75" s="59"/>
      <c r="AF75" s="59">
        <f>VLOOKUP(AE75,'Начисление очков NEW'!$V$4:$W$68,2,FALSE)</f>
        <v>0</v>
      </c>
      <c r="AG75" s="8">
        <v>32</v>
      </c>
      <c r="AH75" s="8">
        <f>VLOOKUP(AG75,'Начисление очков NEW'!$B$4:$C$68,2,FALSE)</f>
        <v>30</v>
      </c>
      <c r="AI75" s="59"/>
      <c r="AJ75" s="59">
        <f>VLOOKUP(AI75,'Начисление очков NEW'!$G$4:$H$68,2,FALSE)</f>
        <v>0</v>
      </c>
      <c r="AK75" s="8"/>
      <c r="AL75" s="8">
        <f>VLOOKUP(AK75,'Начисление очков NEW'!$G$4:$H$68,2,FALSE)</f>
        <v>0</v>
      </c>
      <c r="AM75" s="70"/>
      <c r="AN75" s="70">
        <f>VLOOKUP(AM75,'Начисление очков NEW'!$G$4:$H$68,2,FALSE)</f>
        <v>0</v>
      </c>
      <c r="AO75" s="74">
        <f>J75+L75+N75+P75+R75+T75+V75+X75+Z75+AB75+AD75+AF75+AH75+AJ75+AL75-I75-K75-M75-O75-Q75-S75-U75-W75-Y75-AA75-AC75-AE75-AG75-AI75-AK75</f>
        <v>-17</v>
      </c>
      <c r="AP75" s="74">
        <v>49</v>
      </c>
      <c r="AQ75" s="74">
        <v>64</v>
      </c>
    </row>
    <row r="76" spans="2:43" ht="15.9" customHeight="1" x14ac:dyDescent="0.3">
      <c r="B76" s="49">
        <f t="shared" si="2"/>
        <v>68</v>
      </c>
      <c r="C76" s="10" t="s">
        <v>98</v>
      </c>
      <c r="D76" s="48">
        <f>J76+L76+N76+P76+R76+T76+V76+X76+Z76+AB76+AD76+AF76+AH76+AJ76+AL76</f>
        <v>42</v>
      </c>
      <c r="E76" s="51">
        <f>D76-AP76</f>
        <v>0</v>
      </c>
      <c r="F76" s="50">
        <f>IF(AQ76=0," ",AQ76-B76)</f>
        <v>-3</v>
      </c>
      <c r="G76" s="7">
        <f>IF(I76=0,0,1)+IF(K76=0,0,1)+IF(M76=0,0,1)+IF(O76=0,0,1)+IF(Q76=0,0,1)+IF(S76=0,0,1)+IF(U76=0,0,1)+IF(W76=0,0,1)++IF(Y76=0,0,1)+IF(AA76=0,0,1)+IF(AC76=0,0,1)+IF(AE76=0,0,1)+IF(AG76=0,0,1)+IF(AI76=0,0,1)+IF(AK76=0,0,1)</f>
        <v>2</v>
      </c>
      <c r="H76" s="63">
        <f>IF(D76=0, "", D76/G76)</f>
        <v>21</v>
      </c>
      <c r="I76" s="59"/>
      <c r="J76" s="59">
        <f>VLOOKUP(I76,'Начисление очков NEW'!$G$4:$H$68,2,FALSE)</f>
        <v>0</v>
      </c>
      <c r="K76" s="8"/>
      <c r="L76" s="8">
        <f>VLOOKUP(K76,'Начисление очков NEW'!$G$4:$H$68,2,FALSE)</f>
        <v>0</v>
      </c>
      <c r="M76" s="59"/>
      <c r="N76" s="59">
        <f>VLOOKUP(M76,'Начисление очков NEW'!$B$4:$C$68,2,FALSE)</f>
        <v>0</v>
      </c>
      <c r="O76" s="59">
        <v>14</v>
      </c>
      <c r="P76" s="59">
        <f>VLOOKUP(O76,'Начисление очков NEW'!$V$4:$W$68,2,FALSE)</f>
        <v>12</v>
      </c>
      <c r="Q76" s="8"/>
      <c r="R76" s="8">
        <f>VLOOKUP(Q76,'Начисление очков NEW'!$G$4:$H$68,2,FALSE)</f>
        <v>0</v>
      </c>
      <c r="S76" s="59"/>
      <c r="T76" s="59">
        <f>VLOOKUP(S76,'Начисление очков NEW'!$G$4:$H$68,2,FALSE)</f>
        <v>0</v>
      </c>
      <c r="U76" s="8"/>
      <c r="V76" s="8">
        <f>VLOOKUP(U76,'Начисление очков NEW'!$B$4:$C$68,2,FALSE)</f>
        <v>0</v>
      </c>
      <c r="W76" s="8"/>
      <c r="X76" s="8">
        <f>VLOOKUP(W76,'Начисление очков NEW'!$V$4:$W$68,2,FALSE)</f>
        <v>0</v>
      </c>
      <c r="Y76" s="59"/>
      <c r="Z76" s="59">
        <f>VLOOKUP(Y76,'Начисление очков NEW'!$L$4:$M$68,2,FALSE)</f>
        <v>0</v>
      </c>
      <c r="AA76" s="8"/>
      <c r="AB76" s="8">
        <f>VLOOKUP(AA76,'Начисление очков NEW'!$L$4:$M$68,2,FALSE)</f>
        <v>0</v>
      </c>
      <c r="AC76" s="59"/>
      <c r="AD76" s="59">
        <f>VLOOKUP(AC76,'Начисление очков NEW'!$G$4:$H$68,2,FALSE)</f>
        <v>0</v>
      </c>
      <c r="AE76" s="59"/>
      <c r="AF76" s="59">
        <f>VLOOKUP(AE76,'Начисление очков NEW'!$V$4:$W$68,2,FALSE)</f>
        <v>0</v>
      </c>
      <c r="AG76" s="8">
        <v>30</v>
      </c>
      <c r="AH76" s="8">
        <f>VLOOKUP(AG76,'Начисление очков NEW'!$B$4:$C$68,2,FALSE)</f>
        <v>30</v>
      </c>
      <c r="AI76" s="59"/>
      <c r="AJ76" s="59">
        <f>VLOOKUP(AI76,'Начисление очков NEW'!$G$4:$H$68,2,FALSE)</f>
        <v>0</v>
      </c>
      <c r="AK76" s="8"/>
      <c r="AL76" s="8">
        <f>VLOOKUP(AK76,'Начисление очков NEW'!$G$4:$H$68,2,FALSE)</f>
        <v>0</v>
      </c>
      <c r="AM76" s="70"/>
      <c r="AN76" s="70">
        <f>VLOOKUP(AM76,'Начисление очков NEW'!$G$4:$H$68,2,FALSE)</f>
        <v>0</v>
      </c>
      <c r="AO76" s="74">
        <f>J76+L76+N76+P76+R76+T76+V76+X76+Z76+AB76+AD76+AF76+AH76+AJ76+AL76-I76-K76-M76-O76-Q76-S76-U76-W76-Y76-AA76-AC76-AE76-AG76-AI76-AK76</f>
        <v>-2</v>
      </c>
      <c r="AP76" s="74">
        <v>42</v>
      </c>
      <c r="AQ76" s="74">
        <v>65</v>
      </c>
    </row>
    <row r="77" spans="2:43" ht="15.9" customHeight="1" x14ac:dyDescent="0.3">
      <c r="B77" s="49">
        <f t="shared" si="2"/>
        <v>69</v>
      </c>
      <c r="C77" s="10" t="s">
        <v>99</v>
      </c>
      <c r="D77" s="48">
        <f>J77+L77+N77+P77+R77+T77+V77+X77+Z77+AB77+AD77+AF77+AH77+AJ77+AL77</f>
        <v>42</v>
      </c>
      <c r="E77" s="51">
        <f>D77-AP77</f>
        <v>0</v>
      </c>
      <c r="F77" s="50">
        <f>IF(AQ77=0," ",AQ77-B77)</f>
        <v>-3</v>
      </c>
      <c r="G77" s="7">
        <f>IF(I77=0,0,1)+IF(K77=0,0,1)+IF(M77=0,0,1)+IF(O77=0,0,1)+IF(Q77=0,0,1)+IF(S77=0,0,1)+IF(U77=0,0,1)+IF(W77=0,0,1)++IF(Y77=0,0,1)+IF(AA77=0,0,1)+IF(AC77=0,0,1)+IF(AE77=0,0,1)+IF(AG77=0,0,1)+IF(AI77=0,0,1)+IF(AK77=0,0,1)</f>
        <v>2</v>
      </c>
      <c r="H77" s="63">
        <f>IF(D77=0, "", D77/G77)</f>
        <v>21</v>
      </c>
      <c r="I77" s="59"/>
      <c r="J77" s="59">
        <f>VLOOKUP(I77,'Начисление очков NEW'!$G$4:$H$68,2,FALSE)</f>
        <v>0</v>
      </c>
      <c r="K77" s="8"/>
      <c r="L77" s="8">
        <f>VLOOKUP(K77,'Начисление очков NEW'!$G$4:$H$68,2,FALSE)</f>
        <v>0</v>
      </c>
      <c r="M77" s="59"/>
      <c r="N77" s="59">
        <f>VLOOKUP(M77,'Начисление очков NEW'!$B$4:$C$68,2,FALSE)</f>
        <v>0</v>
      </c>
      <c r="O77" s="59"/>
      <c r="P77" s="59">
        <f>VLOOKUP(O77,'Начисление очков NEW'!$V$4:$W$68,2,FALSE)</f>
        <v>0</v>
      </c>
      <c r="Q77" s="8"/>
      <c r="R77" s="8">
        <f>VLOOKUP(Q77,'Начисление очков NEW'!$G$4:$H$68,2,FALSE)</f>
        <v>0</v>
      </c>
      <c r="S77" s="59"/>
      <c r="T77" s="59">
        <f>VLOOKUP(S77,'Начисление очков NEW'!$G$4:$H$68,2,FALSE)</f>
        <v>0</v>
      </c>
      <c r="U77" s="8"/>
      <c r="V77" s="8">
        <f>VLOOKUP(U77,'Начисление очков NEW'!$B$4:$C$68,2,FALSE)</f>
        <v>0</v>
      </c>
      <c r="W77" s="8">
        <v>14</v>
      </c>
      <c r="X77" s="8">
        <f>VLOOKUP(W77,'Начисление очков NEW'!$V$4:$W$68,2,FALSE)</f>
        <v>12</v>
      </c>
      <c r="Y77" s="59"/>
      <c r="Z77" s="59">
        <f>VLOOKUP(Y77,'Начисление очков NEW'!$L$4:$M$68,2,FALSE)</f>
        <v>0</v>
      </c>
      <c r="AA77" s="8"/>
      <c r="AB77" s="8">
        <f>VLOOKUP(AA77,'Начисление очков NEW'!$L$4:$M$68,2,FALSE)</f>
        <v>0</v>
      </c>
      <c r="AC77" s="59"/>
      <c r="AD77" s="59">
        <f>VLOOKUP(AC77,'Начисление очков NEW'!$G$4:$H$68,2,FALSE)</f>
        <v>0</v>
      </c>
      <c r="AE77" s="59"/>
      <c r="AF77" s="59">
        <f>VLOOKUP(AE77,'Начисление очков NEW'!$V$4:$W$68,2,FALSE)</f>
        <v>0</v>
      </c>
      <c r="AG77" s="8">
        <v>31</v>
      </c>
      <c r="AH77" s="8">
        <f>VLOOKUP(AG77,'Начисление очков NEW'!$B$4:$C$68,2,FALSE)</f>
        <v>30</v>
      </c>
      <c r="AI77" s="59"/>
      <c r="AJ77" s="59">
        <f>VLOOKUP(AI77,'Начисление очков NEW'!$G$4:$H$68,2,FALSE)</f>
        <v>0</v>
      </c>
      <c r="AK77" s="8"/>
      <c r="AL77" s="8">
        <f>VLOOKUP(AK77,'Начисление очков NEW'!$G$4:$H$68,2,FALSE)</f>
        <v>0</v>
      </c>
      <c r="AM77" s="70"/>
      <c r="AN77" s="70">
        <f>VLOOKUP(AM77,'Начисление очков NEW'!$G$4:$H$68,2,FALSE)</f>
        <v>0</v>
      </c>
      <c r="AO77" s="74">
        <f>J77+L77+N77+P77+R77+T77+V77+X77+Z77+AB77+AD77+AF77+AH77+AJ77+AL77-I77-K77-M77-O77-Q77-S77-U77-W77-Y77-AA77-AC77-AE77-AG77-AI77-AK77</f>
        <v>-3</v>
      </c>
      <c r="AP77" s="74">
        <v>42</v>
      </c>
      <c r="AQ77" s="74">
        <v>66</v>
      </c>
    </row>
    <row r="78" spans="2:43" ht="15.9" customHeight="1" x14ac:dyDescent="0.3">
      <c r="B78" s="49">
        <f t="shared" si="2"/>
        <v>70</v>
      </c>
      <c r="C78" s="10" t="s">
        <v>97</v>
      </c>
      <c r="D78" s="48">
        <f>J78+L78+N78+P78+R78+T78+V78+X78+Z78+AB78+AD78+AF78+AH78+AJ78+AL78</f>
        <v>41</v>
      </c>
      <c r="E78" s="51">
        <f>D78-AP78</f>
        <v>0</v>
      </c>
      <c r="F78" s="50">
        <f>IF(AQ78=0," ",AQ78-B78)</f>
        <v>-3</v>
      </c>
      <c r="G78" s="7">
        <f>IF(I78=0,0,1)+IF(K78=0,0,1)+IF(M78=0,0,1)+IF(O78=0,0,1)+IF(Q78=0,0,1)+IF(S78=0,0,1)+IF(U78=0,0,1)+IF(W78=0,0,1)++IF(Y78=0,0,1)+IF(AA78=0,0,1)+IF(AC78=0,0,1)+IF(AE78=0,0,1)+IF(AG78=0,0,1)+IF(AI78=0,0,1)+IF(AK78=0,0,1)</f>
        <v>2</v>
      </c>
      <c r="H78" s="63">
        <f>IF(D78=0, "", D78/G78)</f>
        <v>20.5</v>
      </c>
      <c r="I78" s="59"/>
      <c r="J78" s="59">
        <f>VLOOKUP(I78,'Начисление очков NEW'!$G$4:$H$68,2,FALSE)</f>
        <v>0</v>
      </c>
      <c r="K78" s="8"/>
      <c r="L78" s="8">
        <f>VLOOKUP(K78,'Начисление очков NEW'!$G$4:$H$68,2,FALSE)</f>
        <v>0</v>
      </c>
      <c r="M78" s="59"/>
      <c r="N78" s="59">
        <f>VLOOKUP(M78,'Начисление очков NEW'!$B$4:$C$68,2,FALSE)</f>
        <v>0</v>
      </c>
      <c r="O78" s="59"/>
      <c r="P78" s="59">
        <f>VLOOKUP(O78,'Начисление очков NEW'!$V$4:$W$68,2,FALSE)</f>
        <v>0</v>
      </c>
      <c r="Q78" s="8"/>
      <c r="R78" s="8">
        <f>VLOOKUP(Q78,'Начисление очков NEW'!$G$4:$H$68,2,FALSE)</f>
        <v>0</v>
      </c>
      <c r="S78" s="59"/>
      <c r="T78" s="59">
        <f>VLOOKUP(S78,'Начисление очков NEW'!$G$4:$H$68,2,FALSE)</f>
        <v>0</v>
      </c>
      <c r="U78" s="8"/>
      <c r="V78" s="8">
        <f>VLOOKUP(U78,'Начисление очков NEW'!$B$4:$C$68,2,FALSE)</f>
        <v>0</v>
      </c>
      <c r="W78" s="8">
        <v>17</v>
      </c>
      <c r="X78" s="8">
        <f>VLOOKUP(W78,'Начисление очков NEW'!$V$4:$W$68,2,FALSE)</f>
        <v>10</v>
      </c>
      <c r="Y78" s="59"/>
      <c r="Z78" s="59">
        <f>VLOOKUP(Y78,'Начисление очков NEW'!$L$4:$M$68,2,FALSE)</f>
        <v>0</v>
      </c>
      <c r="AA78" s="8"/>
      <c r="AB78" s="8">
        <f>VLOOKUP(AA78,'Начисление очков NEW'!$L$4:$M$68,2,FALSE)</f>
        <v>0</v>
      </c>
      <c r="AC78" s="59"/>
      <c r="AD78" s="59">
        <f>VLOOKUP(AC78,'Начисление очков NEW'!$G$4:$H$68,2,FALSE)</f>
        <v>0</v>
      </c>
      <c r="AE78" s="59"/>
      <c r="AF78" s="59">
        <f>VLOOKUP(AE78,'Начисление очков NEW'!$V$4:$W$68,2,FALSE)</f>
        <v>0</v>
      </c>
      <c r="AG78" s="8">
        <v>28</v>
      </c>
      <c r="AH78" s="8">
        <f>VLOOKUP(AG78,'Начисление очков NEW'!$B$4:$C$68,2,FALSE)</f>
        <v>31</v>
      </c>
      <c r="AI78" s="59"/>
      <c r="AJ78" s="59">
        <f>VLOOKUP(AI78,'Начисление очков NEW'!$G$4:$H$68,2,FALSE)</f>
        <v>0</v>
      </c>
      <c r="AK78" s="8"/>
      <c r="AL78" s="8">
        <f>VLOOKUP(AK78,'Начисление очков NEW'!$G$4:$H$68,2,FALSE)</f>
        <v>0</v>
      </c>
      <c r="AM78" s="70"/>
      <c r="AN78" s="70">
        <f>VLOOKUP(AM78,'Начисление очков NEW'!$G$4:$H$68,2,FALSE)</f>
        <v>0</v>
      </c>
      <c r="AO78" s="74">
        <f>J78+L78+N78+P78+R78+T78+V78+X78+Z78+AB78+AD78+AF78+AH78+AJ78+AL78-I78-K78-M78-O78-Q78-S78-U78-W78-Y78-AA78-AC78-AE78-AG78-AI78-AK78</f>
        <v>-4</v>
      </c>
      <c r="AP78" s="74">
        <v>41</v>
      </c>
      <c r="AQ78" s="74">
        <v>67</v>
      </c>
    </row>
    <row r="79" spans="2:43" ht="15.9" customHeight="1" x14ac:dyDescent="0.3">
      <c r="B79" s="49">
        <f t="shared" si="2"/>
        <v>71</v>
      </c>
      <c r="C79" s="10" t="s">
        <v>103</v>
      </c>
      <c r="D79" s="48">
        <f>J79+L79+N79+P79+R79+T79+V79+X79+Z79+AB79+AD79+AF79+AH79+AJ79+AL79</f>
        <v>40</v>
      </c>
      <c r="E79" s="51">
        <f>D79-AP79</f>
        <v>0</v>
      </c>
      <c r="F79" s="50">
        <f>IF(AQ79=0," ",AQ79-B79)</f>
        <v>-3</v>
      </c>
      <c r="G79" s="7">
        <f>IF(I79=0,0,1)+IF(K79=0,0,1)+IF(M79=0,0,1)+IF(O79=0,0,1)+IF(Q79=0,0,1)+IF(S79=0,0,1)+IF(U79=0,0,1)+IF(W79=0,0,1)++IF(Y79=0,0,1)+IF(AA79=0,0,1)+IF(AC79=0,0,1)+IF(AE79=0,0,1)+IF(AG79=0,0,1)+IF(AI79=0,0,1)+IF(AK79=0,0,1)</f>
        <v>1</v>
      </c>
      <c r="H79" s="63">
        <f>IF(D79=0, "", D79/G79)</f>
        <v>40</v>
      </c>
      <c r="I79" s="59"/>
      <c r="J79" s="59">
        <f>VLOOKUP(I79,'Начисление очков NEW'!$G$4:$H$68,2,FALSE)</f>
        <v>0</v>
      </c>
      <c r="K79" s="8"/>
      <c r="L79" s="8">
        <f>VLOOKUP(K79,'Начисление очков NEW'!$G$4:$H$68,2,FALSE)</f>
        <v>0</v>
      </c>
      <c r="M79" s="59"/>
      <c r="N79" s="59">
        <f>VLOOKUP(M79,'Начисление очков NEW'!$B$4:$C$68,2,FALSE)</f>
        <v>0</v>
      </c>
      <c r="O79" s="59"/>
      <c r="P79" s="59">
        <f>VLOOKUP(O79,'Начисление очков NEW'!$V$4:$W$68,2,FALSE)</f>
        <v>0</v>
      </c>
      <c r="Q79" s="8"/>
      <c r="R79" s="8">
        <f>VLOOKUP(Q79,'Начисление очков NEW'!$G$4:$H$68,2,FALSE)</f>
        <v>0</v>
      </c>
      <c r="S79" s="59"/>
      <c r="T79" s="59">
        <f>VLOOKUP(S79,'Начисление очков NEW'!$G$4:$H$68,2,FALSE)</f>
        <v>0</v>
      </c>
      <c r="U79" s="8"/>
      <c r="V79" s="8">
        <f>VLOOKUP(U79,'Начисление очков NEW'!$B$4:$C$68,2,FALSE)</f>
        <v>0</v>
      </c>
      <c r="W79" s="8"/>
      <c r="X79" s="8">
        <f>VLOOKUP(W79,'Начисление очков NEW'!$V$4:$W$68,2,FALSE)</f>
        <v>0</v>
      </c>
      <c r="Y79" s="59"/>
      <c r="Z79" s="59">
        <f>VLOOKUP(Y79,'Начисление очков NEW'!$L$4:$M$68,2,FALSE)</f>
        <v>0</v>
      </c>
      <c r="AA79" s="8"/>
      <c r="AB79" s="8">
        <f>VLOOKUP(AA79,'Начисление очков NEW'!$L$4:$M$68,2,FALSE)</f>
        <v>0</v>
      </c>
      <c r="AC79" s="59"/>
      <c r="AD79" s="59">
        <f>VLOOKUP(AC79,'Начисление очков NEW'!$G$4:$H$68,2,FALSE)</f>
        <v>0</v>
      </c>
      <c r="AE79" s="59">
        <v>5</v>
      </c>
      <c r="AF79" s="59">
        <f>VLOOKUP(AE79,'Начисление очков NEW'!$V$4:$W$68,2,FALSE)</f>
        <v>40</v>
      </c>
      <c r="AG79" s="8"/>
      <c r="AH79" s="8">
        <f>VLOOKUP(AG79,'Начисление очков NEW'!$B$4:$C$68,2,FALSE)</f>
        <v>0</v>
      </c>
      <c r="AI79" s="59"/>
      <c r="AJ79" s="59">
        <f>VLOOKUP(AI79,'Начисление очков NEW'!$G$4:$H$68,2,FALSE)</f>
        <v>0</v>
      </c>
      <c r="AK79" s="8"/>
      <c r="AL79" s="8">
        <f>VLOOKUP(AK79,'Начисление очков NEW'!$G$4:$H$68,2,FALSE)</f>
        <v>0</v>
      </c>
      <c r="AM79" s="70"/>
      <c r="AN79" s="70">
        <f>VLOOKUP(AM79,'Начисление очков NEW'!$G$4:$H$68,2,FALSE)</f>
        <v>0</v>
      </c>
      <c r="AO79" s="74">
        <f>J79+L79+N79+P79+R79+T79+V79+X79+Z79+AB79+AD79+AF79+AH79+AJ79+AL79-I79-K79-M79-O79-Q79-S79-U79-W79-Y79-AA79-AC79-AE79-AG79-AI79-AK79</f>
        <v>35</v>
      </c>
      <c r="AP79" s="74">
        <v>40</v>
      </c>
      <c r="AQ79" s="74">
        <v>68</v>
      </c>
    </row>
    <row r="80" spans="2:43" ht="15.9" customHeight="1" x14ac:dyDescent="0.3">
      <c r="B80" s="49">
        <f t="shared" si="2"/>
        <v>72</v>
      </c>
      <c r="C80" s="10" t="s">
        <v>128</v>
      </c>
      <c r="D80" s="48">
        <f>J80+L80+N80+P80+R80+T80+V80+X80+Z80+AB80+AD80+AF80+AH80+AJ80+AL80</f>
        <v>40</v>
      </c>
      <c r="E80" s="51">
        <f>D80-AP80</f>
        <v>0</v>
      </c>
      <c r="F80" s="50">
        <f>IF(AQ80=0," ",AQ80-B80)</f>
        <v>-3</v>
      </c>
      <c r="G80" s="7">
        <f>IF(I80=0,0,1)+IF(K80=0,0,1)+IF(M80=0,0,1)+IF(O80=0,0,1)+IF(Q80=0,0,1)+IF(S80=0,0,1)+IF(U80=0,0,1)+IF(W80=0,0,1)++IF(Y80=0,0,1)+IF(AA80=0,0,1)+IF(AC80=0,0,1)+IF(AE80=0,0,1)+IF(AG80=0,0,1)+IF(AI80=0,0,1)+IF(AK80=0,0,1)</f>
        <v>1</v>
      </c>
      <c r="H80" s="63">
        <f>IF(D80=0, "", D80/G80)</f>
        <v>40</v>
      </c>
      <c r="I80" s="59"/>
      <c r="J80" s="59">
        <f>VLOOKUP(I80,'Начисление очков NEW'!$G$4:$H$68,2,FALSE)</f>
        <v>0</v>
      </c>
      <c r="K80" s="8"/>
      <c r="L80" s="8">
        <f>VLOOKUP(K80,'Начисление очков NEW'!$G$4:$H$68,2,FALSE)</f>
        <v>0</v>
      </c>
      <c r="M80" s="59"/>
      <c r="N80" s="59">
        <f>VLOOKUP(M80,'Начисление очков NEW'!$B$4:$C$68,2,FALSE)</f>
        <v>0</v>
      </c>
      <c r="O80" s="59"/>
      <c r="P80" s="59">
        <f>VLOOKUP(O80,'Начисление очков NEW'!$V$4:$W$68,2,FALSE)</f>
        <v>0</v>
      </c>
      <c r="Q80" s="8"/>
      <c r="R80" s="8">
        <f>VLOOKUP(Q80,'Начисление очков NEW'!$G$4:$H$68,2,FALSE)</f>
        <v>0</v>
      </c>
      <c r="S80" s="59"/>
      <c r="T80" s="59">
        <f>VLOOKUP(S80,'Начисление очков NEW'!$G$4:$H$68,2,FALSE)</f>
        <v>0</v>
      </c>
      <c r="U80" s="8"/>
      <c r="V80" s="8">
        <f>VLOOKUP(U80,'Начисление очков NEW'!$B$4:$C$68,2,FALSE)</f>
        <v>0</v>
      </c>
      <c r="W80" s="8"/>
      <c r="X80" s="8">
        <f>VLOOKUP(W80,'Начисление очков NEW'!$V$4:$W$68,2,FALSE)</f>
        <v>0</v>
      </c>
      <c r="Y80" s="59">
        <v>12</v>
      </c>
      <c r="Z80" s="59">
        <f>VLOOKUP(Y80,'Начисление очков NEW'!$L$4:$M$68,2,FALSE)</f>
        <v>40</v>
      </c>
      <c r="AA80" s="8"/>
      <c r="AB80" s="8">
        <f>VLOOKUP(AA80,'Начисление очков NEW'!$L$4:$M$68,2,FALSE)</f>
        <v>0</v>
      </c>
      <c r="AC80" s="59"/>
      <c r="AD80" s="59">
        <f>VLOOKUP(AC80,'Начисление очков NEW'!$G$4:$H$68,2,FALSE)</f>
        <v>0</v>
      </c>
      <c r="AE80" s="59"/>
      <c r="AF80" s="59">
        <f>VLOOKUP(AE80,'Начисление очков NEW'!$V$4:$W$68,2,FALSE)</f>
        <v>0</v>
      </c>
      <c r="AG80" s="8"/>
      <c r="AH80" s="8">
        <f>VLOOKUP(AG80,'Начисление очков NEW'!$B$4:$C$68,2,FALSE)</f>
        <v>0</v>
      </c>
      <c r="AI80" s="59"/>
      <c r="AJ80" s="59">
        <f>VLOOKUP(AI80,'Начисление очков NEW'!$G$4:$H$68,2,FALSE)</f>
        <v>0</v>
      </c>
      <c r="AK80" s="8"/>
      <c r="AL80" s="8">
        <f>VLOOKUP(AK80,'Начисление очков NEW'!$G$4:$H$68,2,FALSE)</f>
        <v>0</v>
      </c>
      <c r="AM80" s="70"/>
      <c r="AN80" s="70">
        <f>VLOOKUP(AM80,'Начисление очков NEW'!$G$4:$H$68,2,FALSE)</f>
        <v>0</v>
      </c>
      <c r="AO80" s="74">
        <f>J80+L80+N80+P80+R80+T80+V80+X80+Z80+AB80+AD80+AF80+AH80+AJ80+AL80-I80-K80-M80-O80-Q80-S80-U80-W80-Y80-AA80-AC80-AE80-AG80-AI80-AK80</f>
        <v>28</v>
      </c>
      <c r="AP80" s="74">
        <v>40</v>
      </c>
      <c r="AQ80" s="74">
        <v>69</v>
      </c>
    </row>
    <row r="81" spans="2:43" ht="15.9" customHeight="1" x14ac:dyDescent="0.3">
      <c r="B81" s="49">
        <f t="shared" si="2"/>
        <v>73</v>
      </c>
      <c r="C81" s="10" t="s">
        <v>127</v>
      </c>
      <c r="D81" s="48">
        <f>J81+L81+N81+P81+R81+T81+V81+X81+Z81+AB81+AD81+AF81+AH81+AJ81+AL81</f>
        <v>40</v>
      </c>
      <c r="E81" s="51">
        <f>D81-AP81</f>
        <v>0</v>
      </c>
      <c r="F81" s="50">
        <f>IF(AQ81=0," ",AQ81-B81)</f>
        <v>-3</v>
      </c>
      <c r="G81" s="7">
        <f>IF(I81=0,0,1)+IF(K81=0,0,1)+IF(M81=0,0,1)+IF(O81=0,0,1)+IF(Q81=0,0,1)+IF(S81=0,0,1)+IF(U81=0,0,1)+IF(W81=0,0,1)++IF(Y81=0,0,1)+IF(AA81=0,0,1)+IF(AC81=0,0,1)+IF(AE81=0,0,1)+IF(AG81=0,0,1)+IF(AI81=0,0,1)+IF(AK81=0,0,1)</f>
        <v>1</v>
      </c>
      <c r="H81" s="63">
        <f>IF(D81=0, "", D81/G81)</f>
        <v>40</v>
      </c>
      <c r="I81" s="59"/>
      <c r="J81" s="59">
        <f>VLOOKUP(I81,'Начисление очков NEW'!$G$4:$H$68,2,FALSE)</f>
        <v>0</v>
      </c>
      <c r="K81" s="8"/>
      <c r="L81" s="8">
        <f>VLOOKUP(K81,'Начисление очков NEW'!$G$4:$H$68,2,FALSE)</f>
        <v>0</v>
      </c>
      <c r="M81" s="59"/>
      <c r="N81" s="59">
        <f>VLOOKUP(M81,'Начисление очков NEW'!$B$4:$C$68,2,FALSE)</f>
        <v>0</v>
      </c>
      <c r="O81" s="59"/>
      <c r="P81" s="59">
        <f>VLOOKUP(O81,'Начисление очков NEW'!$V$4:$W$68,2,FALSE)</f>
        <v>0</v>
      </c>
      <c r="Q81" s="8"/>
      <c r="R81" s="8">
        <f>VLOOKUP(Q81,'Начисление очков NEW'!$G$4:$H$68,2,FALSE)</f>
        <v>0</v>
      </c>
      <c r="S81" s="59"/>
      <c r="T81" s="59">
        <f>VLOOKUP(S81,'Начисление очков NEW'!$G$4:$H$68,2,FALSE)</f>
        <v>0</v>
      </c>
      <c r="U81" s="8"/>
      <c r="V81" s="8">
        <f>VLOOKUP(U81,'Начисление очков NEW'!$B$4:$C$68,2,FALSE)</f>
        <v>0</v>
      </c>
      <c r="W81" s="8"/>
      <c r="X81" s="8">
        <f>VLOOKUP(W81,'Начисление очков NEW'!$V$4:$W$68,2,FALSE)</f>
        <v>0</v>
      </c>
      <c r="Y81" s="59">
        <v>12</v>
      </c>
      <c r="Z81" s="59">
        <f>VLOOKUP(Y81,'Начисление очков NEW'!$L$4:$M$68,2,FALSE)</f>
        <v>40</v>
      </c>
      <c r="AA81" s="8"/>
      <c r="AB81" s="8">
        <f>VLOOKUP(AA81,'Начисление очков NEW'!$L$4:$M$68,2,FALSE)</f>
        <v>0</v>
      </c>
      <c r="AC81" s="59"/>
      <c r="AD81" s="59">
        <f>VLOOKUP(AC81,'Начисление очков NEW'!$G$4:$H$68,2,FALSE)</f>
        <v>0</v>
      </c>
      <c r="AE81" s="59"/>
      <c r="AF81" s="59">
        <f>VLOOKUP(AE81,'Начисление очков NEW'!$V$4:$W$68,2,FALSE)</f>
        <v>0</v>
      </c>
      <c r="AG81" s="8"/>
      <c r="AH81" s="8">
        <f>VLOOKUP(AG81,'Начисление очков NEW'!$B$4:$C$68,2,FALSE)</f>
        <v>0</v>
      </c>
      <c r="AI81" s="59"/>
      <c r="AJ81" s="59">
        <f>VLOOKUP(AI81,'Начисление очков NEW'!$G$4:$H$68,2,FALSE)</f>
        <v>0</v>
      </c>
      <c r="AK81" s="8"/>
      <c r="AL81" s="8">
        <f>VLOOKUP(AK81,'Начисление очков NEW'!$G$4:$H$68,2,FALSE)</f>
        <v>0</v>
      </c>
      <c r="AM81" s="70"/>
      <c r="AN81" s="70">
        <f>VLOOKUP(AM81,'Начисление очков NEW'!$G$4:$H$68,2,FALSE)</f>
        <v>0</v>
      </c>
      <c r="AO81" s="74">
        <f>J81+L81+N81+P81+R81+T81+V81+X81+Z81+AB81+AD81+AF81+AH81+AJ81+AL81-I81-K81-M81-O81-Q81-S81-U81-W81-Y81-AA81-AC81-AE81-AG81-AI81-AK81</f>
        <v>28</v>
      </c>
      <c r="AP81" s="74">
        <v>40</v>
      </c>
      <c r="AQ81" s="74">
        <v>70</v>
      </c>
    </row>
    <row r="82" spans="2:43" ht="15.9" customHeight="1" x14ac:dyDescent="0.3">
      <c r="B82" s="49">
        <f t="shared" si="2"/>
        <v>74</v>
      </c>
      <c r="C82" s="10" t="s">
        <v>106</v>
      </c>
      <c r="D82" s="48">
        <f>J82+L82+N82+P82+R82+T82+V82+X82+Z82+AB82+AD82+AF82+AH82+AJ82+AL82</f>
        <v>40</v>
      </c>
      <c r="E82" s="51">
        <f>D82-AP82</f>
        <v>0</v>
      </c>
      <c r="F82" s="50">
        <f>IF(AQ82=0," ",AQ82-B82)</f>
        <v>-3</v>
      </c>
      <c r="G82" s="7">
        <f>IF(I82=0,0,1)+IF(K82=0,0,1)+IF(M82=0,0,1)+IF(O82=0,0,1)+IF(Q82=0,0,1)+IF(S82=0,0,1)+IF(U82=0,0,1)+IF(W82=0,0,1)++IF(Y82=0,0,1)+IF(AA82=0,0,1)+IF(AC82=0,0,1)+IF(AE82=0,0,1)+IF(AG82=0,0,1)+IF(AI82=0,0,1)+IF(AK82=0,0,1)</f>
        <v>1</v>
      </c>
      <c r="H82" s="63">
        <f>IF(D82=0, "", D82/G82)</f>
        <v>40</v>
      </c>
      <c r="I82" s="59"/>
      <c r="J82" s="59">
        <f>VLOOKUP(I82,'Начисление очков NEW'!$G$4:$H$68,2,FALSE)</f>
        <v>0</v>
      </c>
      <c r="K82" s="8"/>
      <c r="L82" s="8">
        <f>VLOOKUP(K82,'Начисление очков NEW'!$G$4:$H$68,2,FALSE)</f>
        <v>0</v>
      </c>
      <c r="M82" s="59"/>
      <c r="N82" s="59">
        <f>VLOOKUP(M82,'Начисление очков NEW'!$B$4:$C$68,2,FALSE)</f>
        <v>0</v>
      </c>
      <c r="O82" s="59"/>
      <c r="P82" s="59">
        <f>VLOOKUP(O82,'Начисление очков NEW'!$V$4:$W$68,2,FALSE)</f>
        <v>0</v>
      </c>
      <c r="Q82" s="8"/>
      <c r="R82" s="8">
        <f>VLOOKUP(Q82,'Начисление очков NEW'!$G$4:$H$68,2,FALSE)</f>
        <v>0</v>
      </c>
      <c r="S82" s="59"/>
      <c r="T82" s="59">
        <f>VLOOKUP(S82,'Начисление очков NEW'!$G$4:$H$68,2,FALSE)</f>
        <v>0</v>
      </c>
      <c r="U82" s="8"/>
      <c r="V82" s="8">
        <f>VLOOKUP(U82,'Начисление очков NEW'!$B$4:$C$68,2,FALSE)</f>
        <v>0</v>
      </c>
      <c r="W82" s="8"/>
      <c r="X82" s="8">
        <f>VLOOKUP(W82,'Начисление очков NEW'!$V$4:$W$68,2,FALSE)</f>
        <v>0</v>
      </c>
      <c r="Y82" s="59">
        <v>12</v>
      </c>
      <c r="Z82" s="59">
        <f>VLOOKUP(Y82,'Начисление очков NEW'!$L$4:$M$68,2,FALSE)</f>
        <v>40</v>
      </c>
      <c r="AA82" s="8"/>
      <c r="AB82" s="8">
        <f>VLOOKUP(AA82,'Начисление очков NEW'!$L$4:$M$68,2,FALSE)</f>
        <v>0</v>
      </c>
      <c r="AC82" s="59"/>
      <c r="AD82" s="59">
        <f>VLOOKUP(AC82,'Начисление очков NEW'!$G$4:$H$68,2,FALSE)</f>
        <v>0</v>
      </c>
      <c r="AE82" s="59"/>
      <c r="AF82" s="59">
        <f>VLOOKUP(AE82,'Начисление очков NEW'!$V$4:$W$68,2,FALSE)</f>
        <v>0</v>
      </c>
      <c r="AG82" s="8"/>
      <c r="AH82" s="8">
        <f>VLOOKUP(AG82,'Начисление очков NEW'!$B$4:$C$68,2,FALSE)</f>
        <v>0</v>
      </c>
      <c r="AI82" s="59"/>
      <c r="AJ82" s="59">
        <f>VLOOKUP(AI82,'Начисление очков NEW'!$G$4:$H$68,2,FALSE)</f>
        <v>0</v>
      </c>
      <c r="AK82" s="8"/>
      <c r="AL82" s="8">
        <f>VLOOKUP(AK82,'Начисление очков NEW'!$G$4:$H$68,2,FALSE)</f>
        <v>0</v>
      </c>
      <c r="AM82" s="70"/>
      <c r="AN82" s="70">
        <f>VLOOKUP(AM82,'Начисление очков NEW'!$G$4:$H$68,2,FALSE)</f>
        <v>0</v>
      </c>
      <c r="AO82" s="74">
        <f>J82+L82+N82+P82+R82+T82+V82+X82+Z82+AB82+AD82+AF82+AH82+AJ82+AL82-I82-K82-M82-O82-Q82-S82-U82-W82-Y82-AA82-AC82-AE82-AG82-AI82-AK82</f>
        <v>28</v>
      </c>
      <c r="AP82" s="74">
        <v>40</v>
      </c>
      <c r="AQ82" s="74">
        <v>71</v>
      </c>
    </row>
    <row r="83" spans="2:43" ht="15.9" customHeight="1" x14ac:dyDescent="0.3">
      <c r="B83" s="49">
        <f t="shared" si="2"/>
        <v>75</v>
      </c>
      <c r="C83" s="10" t="s">
        <v>85</v>
      </c>
      <c r="D83" s="48">
        <f>J83+L83+N83+P83+R83+T83+V83+X83+Z83+AB83+AD83+AF83+AH83+AJ83+AL83</f>
        <v>39</v>
      </c>
      <c r="E83" s="51">
        <f>D83-AP83</f>
        <v>0</v>
      </c>
      <c r="F83" s="50">
        <f>IF(AQ83=0," ",AQ83-B83)</f>
        <v>-3</v>
      </c>
      <c r="G83" s="7">
        <f>IF(I83=0,0,1)+IF(K83=0,0,1)+IF(M83=0,0,1)+IF(O83=0,0,1)+IF(Q83=0,0,1)+IF(S83=0,0,1)+IF(U83=0,0,1)+IF(W83=0,0,1)++IF(Y83=0,0,1)+IF(AA83=0,0,1)+IF(AC83=0,0,1)+IF(AE83=0,0,1)+IF(AG83=0,0,1)+IF(AI83=0,0,1)+IF(AK83=0,0,1)</f>
        <v>2</v>
      </c>
      <c r="H83" s="63">
        <f>IF(D83=0, "", D83/G83)</f>
        <v>19.5</v>
      </c>
      <c r="I83" s="59"/>
      <c r="J83" s="59">
        <f>VLOOKUP(I83,'Начисление очков NEW'!$G$4:$H$68,2,FALSE)</f>
        <v>0</v>
      </c>
      <c r="K83" s="8"/>
      <c r="L83" s="8">
        <f>VLOOKUP(K83,'Начисление очков NEW'!$G$4:$H$68,2,FALSE)</f>
        <v>0</v>
      </c>
      <c r="M83" s="59"/>
      <c r="N83" s="59">
        <f>VLOOKUP(M83,'Начисление очков NEW'!$B$4:$C$68,2,FALSE)</f>
        <v>0</v>
      </c>
      <c r="O83" s="59"/>
      <c r="P83" s="59">
        <f>VLOOKUP(O83,'Начисление очков NEW'!$V$4:$W$68,2,FALSE)</f>
        <v>0</v>
      </c>
      <c r="Q83" s="8"/>
      <c r="R83" s="8">
        <f>VLOOKUP(Q83,'Начисление очков NEW'!$G$4:$H$68,2,FALSE)</f>
        <v>0</v>
      </c>
      <c r="S83" s="59"/>
      <c r="T83" s="59">
        <f>VLOOKUP(S83,'Начисление очков NEW'!$G$4:$H$68,2,FALSE)</f>
        <v>0</v>
      </c>
      <c r="U83" s="8"/>
      <c r="V83" s="8">
        <f>VLOOKUP(U83,'Начисление очков NEW'!$B$4:$C$68,2,FALSE)</f>
        <v>0</v>
      </c>
      <c r="W83" s="8"/>
      <c r="X83" s="8">
        <f>VLOOKUP(W83,'Начисление очков NEW'!$V$4:$W$68,2,FALSE)</f>
        <v>0</v>
      </c>
      <c r="Y83" s="59"/>
      <c r="Z83" s="59">
        <f>VLOOKUP(Y83,'Начисление очков NEW'!$L$4:$M$68,2,FALSE)</f>
        <v>0</v>
      </c>
      <c r="AA83" s="8"/>
      <c r="AB83" s="8">
        <f>VLOOKUP(AA83,'Начисление очков NEW'!$L$4:$M$68,2,FALSE)</f>
        <v>0</v>
      </c>
      <c r="AC83" s="59"/>
      <c r="AD83" s="59">
        <f>VLOOKUP(AC83,'Начисление очков NEW'!$G$4:$H$68,2,FALSE)</f>
        <v>0</v>
      </c>
      <c r="AE83" s="59"/>
      <c r="AF83" s="59">
        <f>VLOOKUP(AE83,'Начисление очков NEW'!$V$4:$W$68,2,FALSE)</f>
        <v>0</v>
      </c>
      <c r="AG83" s="8"/>
      <c r="AH83" s="8">
        <f>VLOOKUP(AG83,'Начисление очков NEW'!$B$4:$C$68,2,FALSE)</f>
        <v>0</v>
      </c>
      <c r="AI83" s="59">
        <v>24</v>
      </c>
      <c r="AJ83" s="59">
        <f>VLOOKUP(AI83,'Начисление очков NEW'!$G$4:$H$68,2,FALSE)</f>
        <v>21</v>
      </c>
      <c r="AK83" s="8">
        <v>25</v>
      </c>
      <c r="AL83" s="8">
        <f>VLOOKUP(AK83,'Начисление очков NEW'!$G$4:$H$68,2,FALSE)</f>
        <v>18</v>
      </c>
      <c r="AM83" s="70"/>
      <c r="AN83" s="70">
        <f>VLOOKUP(AM83,'Начисление очков NEW'!$G$4:$H$68,2,FALSE)</f>
        <v>0</v>
      </c>
      <c r="AO83" s="74">
        <f>J83+L83+N83+P83+R83+T83+V83+X83+Z83+AB83+AD83+AF83+AH83+AJ83+AL83-I83-K83-M83-O83-Q83-S83-U83-W83-Y83-AA83-AC83-AE83-AG83-AI83-AK83</f>
        <v>-10</v>
      </c>
      <c r="AP83" s="74">
        <v>39</v>
      </c>
      <c r="AQ83" s="74">
        <v>72</v>
      </c>
    </row>
    <row r="84" spans="2:43" ht="15.9" customHeight="1" x14ac:dyDescent="0.3">
      <c r="B84" s="49">
        <f t="shared" si="2"/>
        <v>76</v>
      </c>
      <c r="C84" s="10" t="s">
        <v>129</v>
      </c>
      <c r="D84" s="48">
        <f>J84+L84+N84+P84+R84+T84+V84+X84+Z84+AB84+AD84+AF84+AH84+AJ84+AL84</f>
        <v>36</v>
      </c>
      <c r="E84" s="51">
        <f>D84-AP84</f>
        <v>0</v>
      </c>
      <c r="F84" s="50">
        <f>IF(AQ84=0," ",AQ84-B84)</f>
        <v>-3</v>
      </c>
      <c r="G84" s="7">
        <f>IF(I84=0,0,1)+IF(K84=0,0,1)+IF(M84=0,0,1)+IF(O84=0,0,1)+IF(Q84=0,0,1)+IF(S84=0,0,1)+IF(U84=0,0,1)+IF(W84=0,0,1)++IF(Y84=0,0,1)+IF(AA84=0,0,1)+IF(AC84=0,0,1)+IF(AE84=0,0,1)+IF(AG84=0,0,1)+IF(AI84=0,0,1)+IF(AK84=0,0,1)</f>
        <v>1</v>
      </c>
      <c r="H84" s="63">
        <f>IF(D84=0, "", D84/G84)</f>
        <v>36</v>
      </c>
      <c r="I84" s="59"/>
      <c r="J84" s="59">
        <f>VLOOKUP(I84,'Начисление очков NEW'!$G$4:$H$68,2,FALSE)</f>
        <v>0</v>
      </c>
      <c r="K84" s="8"/>
      <c r="L84" s="8">
        <f>VLOOKUP(K84,'Начисление очков NEW'!$G$4:$H$68,2,FALSE)</f>
        <v>0</v>
      </c>
      <c r="M84" s="59"/>
      <c r="N84" s="59">
        <f>VLOOKUP(M84,'Начисление очков NEW'!$B$4:$C$68,2,FALSE)</f>
        <v>0</v>
      </c>
      <c r="O84" s="59"/>
      <c r="P84" s="59">
        <f>VLOOKUP(O84,'Начисление очков NEW'!$V$4:$W$68,2,FALSE)</f>
        <v>0</v>
      </c>
      <c r="Q84" s="8"/>
      <c r="R84" s="8">
        <f>VLOOKUP(Q84,'Начисление очков NEW'!$G$4:$H$68,2,FALSE)</f>
        <v>0</v>
      </c>
      <c r="S84" s="59"/>
      <c r="T84" s="59">
        <f>VLOOKUP(S84,'Начисление очков NEW'!$G$4:$H$68,2,FALSE)</f>
        <v>0</v>
      </c>
      <c r="U84" s="8"/>
      <c r="V84" s="8">
        <f>VLOOKUP(U84,'Начисление очков NEW'!$B$4:$C$68,2,FALSE)</f>
        <v>0</v>
      </c>
      <c r="W84" s="8"/>
      <c r="X84" s="8">
        <f>VLOOKUP(W84,'Начисление очков NEW'!$V$4:$W$68,2,FALSE)</f>
        <v>0</v>
      </c>
      <c r="Y84" s="59">
        <v>13</v>
      </c>
      <c r="Z84" s="59">
        <f>VLOOKUP(Y84,'Начисление очков NEW'!$L$4:$M$68,2,FALSE)</f>
        <v>36</v>
      </c>
      <c r="AA84" s="8"/>
      <c r="AB84" s="8">
        <f>VLOOKUP(AA84,'Начисление очков NEW'!$L$4:$M$68,2,FALSE)</f>
        <v>0</v>
      </c>
      <c r="AC84" s="59"/>
      <c r="AD84" s="59">
        <f>VLOOKUP(AC84,'Начисление очков NEW'!$G$4:$H$68,2,FALSE)</f>
        <v>0</v>
      </c>
      <c r="AE84" s="59"/>
      <c r="AF84" s="59">
        <f>VLOOKUP(AE84,'Начисление очков NEW'!$V$4:$W$68,2,FALSE)</f>
        <v>0</v>
      </c>
      <c r="AG84" s="8"/>
      <c r="AH84" s="8">
        <f>VLOOKUP(AG84,'Начисление очков NEW'!$B$4:$C$68,2,FALSE)</f>
        <v>0</v>
      </c>
      <c r="AI84" s="59"/>
      <c r="AJ84" s="59">
        <f>VLOOKUP(AI84,'Начисление очков NEW'!$G$4:$H$68,2,FALSE)</f>
        <v>0</v>
      </c>
      <c r="AK84" s="8"/>
      <c r="AL84" s="8">
        <f>VLOOKUP(AK84,'Начисление очков NEW'!$G$4:$H$68,2,FALSE)</f>
        <v>0</v>
      </c>
      <c r="AM84" s="70"/>
      <c r="AN84" s="70">
        <f>VLOOKUP(AM84,'Начисление очков NEW'!$G$4:$H$68,2,FALSE)</f>
        <v>0</v>
      </c>
      <c r="AO84" s="74">
        <f>J84+L84+N84+P84+R84+T84+V84+X84+Z84+AB84+AD84+AF84+AH84+AJ84+AL84-I84-K84-M84-O84-Q84-S84-U84-W84-Y84-AA84-AC84-AE84-AG84-AI84-AK84</f>
        <v>23</v>
      </c>
      <c r="AP84" s="74">
        <v>36</v>
      </c>
      <c r="AQ84" s="74">
        <v>73</v>
      </c>
    </row>
    <row r="85" spans="2:43" ht="15.9" customHeight="1" x14ac:dyDescent="0.3">
      <c r="B85" s="49">
        <f t="shared" si="2"/>
        <v>77</v>
      </c>
      <c r="C85" s="10" t="s">
        <v>130</v>
      </c>
      <c r="D85" s="48">
        <f>J85+L85+N85+P85+R85+T85+V85+X85+Z85+AB85+AD85+AF85+AH85+AJ85+AL85</f>
        <v>34</v>
      </c>
      <c r="E85" s="51">
        <f>D85-AP85</f>
        <v>0</v>
      </c>
      <c r="F85" s="50">
        <f>IF(AQ85=0," ",AQ85-B85)</f>
        <v>-3</v>
      </c>
      <c r="G85" s="7">
        <f>IF(I85=0,0,1)+IF(K85=0,0,1)+IF(M85=0,0,1)+IF(O85=0,0,1)+IF(Q85=0,0,1)+IF(S85=0,0,1)+IF(U85=0,0,1)+IF(W85=0,0,1)++IF(Y85=0,0,1)+IF(AA85=0,0,1)+IF(AC85=0,0,1)+IF(AE85=0,0,1)+IF(AG85=0,0,1)+IF(AI85=0,0,1)+IF(AK85=0,0,1)</f>
        <v>1</v>
      </c>
      <c r="H85" s="63">
        <f>IF(D85=0, "", D85/G85)</f>
        <v>34</v>
      </c>
      <c r="I85" s="59"/>
      <c r="J85" s="59">
        <f>VLOOKUP(I85,'Начисление очков NEW'!$G$4:$H$68,2,FALSE)</f>
        <v>0</v>
      </c>
      <c r="K85" s="8"/>
      <c r="L85" s="8">
        <f>VLOOKUP(K85,'Начисление очков NEW'!$G$4:$H$68,2,FALSE)</f>
        <v>0</v>
      </c>
      <c r="M85" s="59"/>
      <c r="N85" s="59">
        <f>VLOOKUP(M85,'Начисление очков NEW'!$B$4:$C$68,2,FALSE)</f>
        <v>0</v>
      </c>
      <c r="O85" s="59"/>
      <c r="P85" s="59">
        <f>VLOOKUP(O85,'Начисление очков NEW'!$V$4:$W$68,2,FALSE)</f>
        <v>0</v>
      </c>
      <c r="Q85" s="8"/>
      <c r="R85" s="8">
        <f>VLOOKUP(Q85,'Начисление очков NEW'!$G$4:$H$68,2,FALSE)</f>
        <v>0</v>
      </c>
      <c r="S85" s="59"/>
      <c r="T85" s="59">
        <f>VLOOKUP(S85,'Начисление очков NEW'!$G$4:$H$68,2,FALSE)</f>
        <v>0</v>
      </c>
      <c r="U85" s="8"/>
      <c r="V85" s="8">
        <f>VLOOKUP(U85,'Начисление очков NEW'!$B$4:$C$68,2,FALSE)</f>
        <v>0</v>
      </c>
      <c r="W85" s="8"/>
      <c r="X85" s="8">
        <f>VLOOKUP(W85,'Начисление очков NEW'!$V$4:$W$68,2,FALSE)</f>
        <v>0</v>
      </c>
      <c r="Y85" s="59">
        <v>14</v>
      </c>
      <c r="Z85" s="59">
        <f>VLOOKUP(Y85,'Начисление очков NEW'!$L$4:$M$68,2,FALSE)</f>
        <v>34</v>
      </c>
      <c r="AA85" s="8"/>
      <c r="AB85" s="8">
        <f>VLOOKUP(AA85,'Начисление очков NEW'!$L$4:$M$68,2,FALSE)</f>
        <v>0</v>
      </c>
      <c r="AC85" s="59"/>
      <c r="AD85" s="59">
        <f>VLOOKUP(AC85,'Начисление очков NEW'!$G$4:$H$68,2,FALSE)</f>
        <v>0</v>
      </c>
      <c r="AE85" s="59"/>
      <c r="AF85" s="59">
        <f>VLOOKUP(AE85,'Начисление очков NEW'!$V$4:$W$68,2,FALSE)</f>
        <v>0</v>
      </c>
      <c r="AG85" s="8"/>
      <c r="AH85" s="8">
        <f>VLOOKUP(AG85,'Начисление очков NEW'!$B$4:$C$68,2,FALSE)</f>
        <v>0</v>
      </c>
      <c r="AI85" s="59"/>
      <c r="AJ85" s="59">
        <f>VLOOKUP(AI85,'Начисление очков NEW'!$G$4:$H$68,2,FALSE)</f>
        <v>0</v>
      </c>
      <c r="AK85" s="8"/>
      <c r="AL85" s="8">
        <f>VLOOKUP(AK85,'Начисление очков NEW'!$G$4:$H$68,2,FALSE)</f>
        <v>0</v>
      </c>
      <c r="AM85" s="70"/>
      <c r="AN85" s="70">
        <f>VLOOKUP(AM85,'Начисление очков NEW'!$G$4:$H$68,2,FALSE)</f>
        <v>0</v>
      </c>
      <c r="AO85" s="74">
        <f>J85+L85+N85+P85+R85+T85+V85+X85+Z85+AB85+AD85+AF85+AH85+AJ85+AL85-I85-K85-M85-O85-Q85-S85-U85-W85-Y85-AA85-AC85-AE85-AG85-AI85-AK85</f>
        <v>20</v>
      </c>
      <c r="AP85" s="74">
        <v>34</v>
      </c>
      <c r="AQ85" s="74">
        <v>74</v>
      </c>
    </row>
    <row r="86" spans="2:43" ht="15.9" customHeight="1" x14ac:dyDescent="0.3">
      <c r="B86" s="49">
        <f t="shared" si="2"/>
        <v>78</v>
      </c>
      <c r="C86" s="10" t="s">
        <v>156</v>
      </c>
      <c r="D86" s="48">
        <f>J86+L86+N86+P86+R86+T86+V86+X86+Z86+AB86+AD86+AF86+AH86+AJ86+AL86</f>
        <v>34</v>
      </c>
      <c r="E86" s="51">
        <f>D86-AP86</f>
        <v>0</v>
      </c>
      <c r="F86" s="50">
        <f>IF(AQ86=0," ",AQ86-B86)</f>
        <v>-3</v>
      </c>
      <c r="G86" s="7">
        <f>IF(I86=0,0,1)+IF(K86=0,0,1)+IF(M86=0,0,1)+IF(O86=0,0,1)+IF(Q86=0,0,1)+IF(S86=0,0,1)+IF(U86=0,0,1)+IF(W86=0,0,1)++IF(Y86=0,0,1)+IF(AA86=0,0,1)+IF(AC86=0,0,1)+IF(AE86=0,0,1)+IF(AG86=0,0,1)+IF(AI86=0,0,1)+IF(AK86=0,0,1)</f>
        <v>2</v>
      </c>
      <c r="H86" s="63">
        <f>IF(D86=0, "", D86/G86)</f>
        <v>17</v>
      </c>
      <c r="I86" s="59"/>
      <c r="J86" s="59">
        <f>VLOOKUP(I86,'Начисление очков NEW'!$G$4:$H$68,2,FALSE)</f>
        <v>0</v>
      </c>
      <c r="K86" s="8"/>
      <c r="L86" s="8">
        <f>VLOOKUP(K86,'Начисление очков NEW'!$G$4:$H$68,2,FALSE)</f>
        <v>0</v>
      </c>
      <c r="M86" s="59"/>
      <c r="N86" s="59">
        <f>VLOOKUP(M86,'Начисление очков NEW'!$B$4:$C$68,2,FALSE)</f>
        <v>0</v>
      </c>
      <c r="O86" s="59">
        <v>12</v>
      </c>
      <c r="P86" s="59">
        <f>VLOOKUP(O86,'Начисление очков NEW'!$V$4:$W$68,2,FALSE)</f>
        <v>17</v>
      </c>
      <c r="Q86" s="8"/>
      <c r="R86" s="8">
        <f>VLOOKUP(Q86,'Начисление очков NEW'!$G$4:$H$68,2,FALSE)</f>
        <v>0</v>
      </c>
      <c r="S86" s="59"/>
      <c r="T86" s="59">
        <f>VLOOKUP(S86,'Начисление очков NEW'!$G$4:$H$68,2,FALSE)</f>
        <v>0</v>
      </c>
      <c r="U86" s="8"/>
      <c r="V86" s="8">
        <f>VLOOKUP(U86,'Начисление очков NEW'!$B$4:$C$68,2,FALSE)</f>
        <v>0</v>
      </c>
      <c r="W86" s="8">
        <v>12</v>
      </c>
      <c r="X86" s="8">
        <f>VLOOKUP(W86,'Начисление очков NEW'!$V$4:$W$68,2,FALSE)</f>
        <v>17</v>
      </c>
      <c r="Y86" s="59"/>
      <c r="Z86" s="59">
        <f>VLOOKUP(Y86,'Начисление очков NEW'!$L$4:$M$68,2,FALSE)</f>
        <v>0</v>
      </c>
      <c r="AA86" s="8"/>
      <c r="AB86" s="8">
        <f>VLOOKUP(AA86,'Начисление очков NEW'!$L$4:$M$68,2,FALSE)</f>
        <v>0</v>
      </c>
      <c r="AC86" s="59"/>
      <c r="AD86" s="59">
        <f>VLOOKUP(AC86,'Начисление очков NEW'!$G$4:$H$68,2,FALSE)</f>
        <v>0</v>
      </c>
      <c r="AE86" s="59"/>
      <c r="AF86" s="59">
        <f>VLOOKUP(AE86,'Начисление очков NEW'!$V$4:$W$68,2,FALSE)</f>
        <v>0</v>
      </c>
      <c r="AG86" s="8"/>
      <c r="AH86" s="8">
        <f>VLOOKUP(AG86,'Начисление очков NEW'!$B$4:$C$68,2,FALSE)</f>
        <v>0</v>
      </c>
      <c r="AI86" s="59"/>
      <c r="AJ86" s="59">
        <f>VLOOKUP(AI86,'Начисление очков NEW'!$G$4:$H$68,2,FALSE)</f>
        <v>0</v>
      </c>
      <c r="AK86" s="8"/>
      <c r="AL86" s="8">
        <f>VLOOKUP(AK86,'Начисление очков NEW'!$G$4:$H$68,2,FALSE)</f>
        <v>0</v>
      </c>
      <c r="AM86" s="70"/>
      <c r="AN86" s="70">
        <f>VLOOKUP(AM86,'Начисление очков NEW'!$G$4:$H$68,2,FALSE)</f>
        <v>0</v>
      </c>
      <c r="AO86" s="74">
        <f>J86+L86+N86+P86+R86+T86+V86+X86+Z86+AB86+AD86+AF86+AH86+AJ86+AL86-I86-K86-M86-O86-Q86-S86-U86-W86-Y86-AA86-AC86-AE86-AG86-AI86-AK86</f>
        <v>10</v>
      </c>
      <c r="AP86" s="74">
        <v>34</v>
      </c>
      <c r="AQ86" s="74">
        <v>75</v>
      </c>
    </row>
    <row r="87" spans="2:43" ht="15.9" customHeight="1" x14ac:dyDescent="0.3">
      <c r="B87" s="49">
        <f t="shared" si="2"/>
        <v>79</v>
      </c>
      <c r="C87" s="10" t="s">
        <v>131</v>
      </c>
      <c r="D87" s="48">
        <f>J87+L87+N87+P87+R87+T87+V87+X87+Z87+AB87+AD87+AF87+AH87+AJ87+AL87</f>
        <v>33</v>
      </c>
      <c r="E87" s="51">
        <f>D87-AP87</f>
        <v>0</v>
      </c>
      <c r="F87" s="50">
        <f>IF(AQ87=0," ",AQ87-B87)</f>
        <v>-3</v>
      </c>
      <c r="G87" s="7">
        <f>IF(I87=0,0,1)+IF(K87=0,0,1)+IF(M87=0,0,1)+IF(O87=0,0,1)+IF(Q87=0,0,1)+IF(S87=0,0,1)+IF(U87=0,0,1)+IF(W87=0,0,1)++IF(Y87=0,0,1)+IF(AA87=0,0,1)+IF(AC87=0,0,1)+IF(AE87=0,0,1)+IF(AG87=0,0,1)+IF(AI87=0,0,1)+IF(AK87=0,0,1)</f>
        <v>1</v>
      </c>
      <c r="H87" s="63">
        <f>IF(D87=0, "", D87/G87)</f>
        <v>33</v>
      </c>
      <c r="I87" s="59"/>
      <c r="J87" s="59">
        <f>VLOOKUP(I87,'Начисление очков NEW'!$G$4:$H$68,2,FALSE)</f>
        <v>0</v>
      </c>
      <c r="K87" s="8"/>
      <c r="L87" s="8">
        <f>VLOOKUP(K87,'Начисление очков NEW'!$G$4:$H$68,2,FALSE)</f>
        <v>0</v>
      </c>
      <c r="M87" s="59"/>
      <c r="N87" s="59">
        <f>VLOOKUP(M87,'Начисление очков NEW'!$B$4:$C$68,2,FALSE)</f>
        <v>0</v>
      </c>
      <c r="O87" s="59"/>
      <c r="P87" s="59">
        <f>VLOOKUP(O87,'Начисление очков NEW'!$V$4:$W$68,2,FALSE)</f>
        <v>0</v>
      </c>
      <c r="Q87" s="8"/>
      <c r="R87" s="8">
        <f>VLOOKUP(Q87,'Начисление очков NEW'!$G$4:$H$68,2,FALSE)</f>
        <v>0</v>
      </c>
      <c r="S87" s="59"/>
      <c r="T87" s="59">
        <f>VLOOKUP(S87,'Начисление очков NEW'!$G$4:$H$68,2,FALSE)</f>
        <v>0</v>
      </c>
      <c r="U87" s="8"/>
      <c r="V87" s="8">
        <f>VLOOKUP(U87,'Начисление очков NEW'!$B$4:$C$68,2,FALSE)</f>
        <v>0</v>
      </c>
      <c r="W87" s="8"/>
      <c r="X87" s="8">
        <f>VLOOKUP(W87,'Начисление очков NEW'!$V$4:$W$68,2,FALSE)</f>
        <v>0</v>
      </c>
      <c r="Y87" s="59">
        <v>15</v>
      </c>
      <c r="Z87" s="59">
        <f>VLOOKUP(Y87,'Начисление очков NEW'!$L$4:$M$68,2,FALSE)</f>
        <v>33</v>
      </c>
      <c r="AA87" s="8"/>
      <c r="AB87" s="8">
        <f>VLOOKUP(AA87,'Начисление очков NEW'!$L$4:$M$68,2,FALSE)</f>
        <v>0</v>
      </c>
      <c r="AC87" s="59"/>
      <c r="AD87" s="59">
        <f>VLOOKUP(AC87,'Начисление очков NEW'!$G$4:$H$68,2,FALSE)</f>
        <v>0</v>
      </c>
      <c r="AE87" s="59"/>
      <c r="AF87" s="59">
        <f>VLOOKUP(AE87,'Начисление очков NEW'!$V$4:$W$68,2,FALSE)</f>
        <v>0</v>
      </c>
      <c r="AG87" s="8"/>
      <c r="AH87" s="8">
        <f>VLOOKUP(AG87,'Начисление очков NEW'!$B$4:$C$68,2,FALSE)</f>
        <v>0</v>
      </c>
      <c r="AI87" s="59"/>
      <c r="AJ87" s="59">
        <f>VLOOKUP(AI87,'Начисление очков NEW'!$G$4:$H$68,2,FALSE)</f>
        <v>0</v>
      </c>
      <c r="AK87" s="8"/>
      <c r="AL87" s="8">
        <f>VLOOKUP(AK87,'Начисление очков NEW'!$G$4:$H$68,2,FALSE)</f>
        <v>0</v>
      </c>
      <c r="AM87" s="70"/>
      <c r="AN87" s="70">
        <f>VLOOKUP(AM87,'Начисление очков NEW'!$G$4:$H$68,2,FALSE)</f>
        <v>0</v>
      </c>
      <c r="AO87" s="74">
        <f>J87+L87+N87+P87+R87+T87+V87+X87+Z87+AB87+AD87+AF87+AH87+AJ87+AL87-I87-K87-M87-O87-Q87-S87-U87-W87-Y87-AA87-AC87-AE87-AG87-AI87-AK87</f>
        <v>18</v>
      </c>
      <c r="AP87" s="74">
        <v>33</v>
      </c>
      <c r="AQ87" s="74">
        <v>76</v>
      </c>
    </row>
    <row r="88" spans="2:43" ht="15.9" customHeight="1" x14ac:dyDescent="0.3">
      <c r="B88" s="49">
        <f t="shared" si="2"/>
        <v>80</v>
      </c>
      <c r="C88" s="10" t="s">
        <v>123</v>
      </c>
      <c r="D88" s="48">
        <f>J88+L88+N88+P88+R88+T88+V88+X88+Z88+AB88+AD88+AF88+AH88+AJ88+AL88</f>
        <v>32</v>
      </c>
      <c r="E88" s="51">
        <f>D88-AP88</f>
        <v>0</v>
      </c>
      <c r="F88" s="50">
        <f>IF(AQ88=0," ",AQ88-B88)</f>
        <v>-3</v>
      </c>
      <c r="G88" s="7">
        <f>IF(I88=0,0,1)+IF(K88=0,0,1)+IF(M88=0,0,1)+IF(O88=0,0,1)+IF(Q88=0,0,1)+IF(S88=0,0,1)+IF(U88=0,0,1)+IF(W88=0,0,1)++IF(Y88=0,0,1)+IF(AA88=0,0,1)+IF(AC88=0,0,1)+IF(AE88=0,0,1)+IF(AG88=0,0,1)+IF(AI88=0,0,1)+IF(AK88=0,0,1)</f>
        <v>1</v>
      </c>
      <c r="H88" s="63">
        <f>IF(D88=0, "", D88/G88)</f>
        <v>32</v>
      </c>
      <c r="I88" s="59"/>
      <c r="J88" s="59">
        <f>VLOOKUP(I88,'Начисление очков NEW'!$G$4:$H$68,2,FALSE)</f>
        <v>0</v>
      </c>
      <c r="K88" s="8"/>
      <c r="L88" s="8">
        <f>VLOOKUP(K88,'Начисление очков NEW'!$G$4:$H$68,2,FALSE)</f>
        <v>0</v>
      </c>
      <c r="M88" s="59"/>
      <c r="N88" s="59">
        <f>VLOOKUP(M88,'Начисление очков NEW'!$B$4:$C$68,2,FALSE)</f>
        <v>0</v>
      </c>
      <c r="O88" s="59"/>
      <c r="P88" s="59">
        <f>VLOOKUP(O88,'Начисление очков NEW'!$V$4:$W$68,2,FALSE)</f>
        <v>0</v>
      </c>
      <c r="Q88" s="8"/>
      <c r="R88" s="8">
        <f>VLOOKUP(Q88,'Начисление очков NEW'!$G$4:$H$68,2,FALSE)</f>
        <v>0</v>
      </c>
      <c r="S88" s="59"/>
      <c r="T88" s="59">
        <f>VLOOKUP(S88,'Начисление очков NEW'!$G$4:$H$68,2,FALSE)</f>
        <v>0</v>
      </c>
      <c r="U88" s="8"/>
      <c r="V88" s="8">
        <f>VLOOKUP(U88,'Начисление очков NEW'!$B$4:$C$68,2,FALSE)</f>
        <v>0</v>
      </c>
      <c r="W88" s="8"/>
      <c r="X88" s="8">
        <f>VLOOKUP(W88,'Начисление очков NEW'!$V$4:$W$68,2,FALSE)</f>
        <v>0</v>
      </c>
      <c r="Y88" s="59"/>
      <c r="Z88" s="59">
        <f>VLOOKUP(Y88,'Начисление очков NEW'!$L$4:$M$68,2,FALSE)</f>
        <v>0</v>
      </c>
      <c r="AA88" s="8">
        <v>16</v>
      </c>
      <c r="AB88" s="8">
        <f>VLOOKUP(AA88,'Начисление очков NEW'!$L$4:$M$68,2,FALSE)</f>
        <v>32</v>
      </c>
      <c r="AC88" s="59"/>
      <c r="AD88" s="59">
        <f>VLOOKUP(AC88,'Начисление очков NEW'!$G$4:$H$68,2,FALSE)</f>
        <v>0</v>
      </c>
      <c r="AE88" s="59"/>
      <c r="AF88" s="59">
        <f>VLOOKUP(AE88,'Начисление очков NEW'!$V$4:$W$68,2,FALSE)</f>
        <v>0</v>
      </c>
      <c r="AG88" s="8"/>
      <c r="AH88" s="8">
        <f>VLOOKUP(AG88,'Начисление очков NEW'!$B$4:$C$68,2,FALSE)</f>
        <v>0</v>
      </c>
      <c r="AI88" s="59"/>
      <c r="AJ88" s="59">
        <f>VLOOKUP(AI88,'Начисление очков NEW'!$G$4:$H$68,2,FALSE)</f>
        <v>0</v>
      </c>
      <c r="AK88" s="8"/>
      <c r="AL88" s="8">
        <f>VLOOKUP(AK88,'Начисление очков NEW'!$G$4:$H$68,2,FALSE)</f>
        <v>0</v>
      </c>
      <c r="AM88" s="70"/>
      <c r="AN88" s="70">
        <f>VLOOKUP(AM88,'Начисление очков NEW'!$G$4:$H$68,2,FALSE)</f>
        <v>0</v>
      </c>
      <c r="AO88" s="74">
        <f>J88+L88+N88+P88+R88+T88+V88+X88+Z88+AB88+AD88+AF88+AH88+AJ88+AL88-I88-K88-M88-O88-Q88-S88-U88-W88-Y88-AA88-AC88-AE88-AG88-AI88-AK88</f>
        <v>16</v>
      </c>
      <c r="AP88" s="74">
        <v>32</v>
      </c>
      <c r="AQ88" s="74">
        <v>77</v>
      </c>
    </row>
    <row r="89" spans="2:43" ht="15.9" customHeight="1" x14ac:dyDescent="0.3">
      <c r="B89" s="49">
        <f t="shared" si="2"/>
        <v>81</v>
      </c>
      <c r="C89" s="10" t="s">
        <v>132</v>
      </c>
      <c r="D89" s="48">
        <f>J89+L89+N89+P89+R89+T89+V89+X89+Z89+AB89+AD89+AF89+AH89+AJ89+AL89</f>
        <v>32</v>
      </c>
      <c r="E89" s="51">
        <f>D89-AP89</f>
        <v>0</v>
      </c>
      <c r="F89" s="50">
        <f>IF(AQ89=0," ",AQ89-B89)</f>
        <v>-3</v>
      </c>
      <c r="G89" s="7">
        <f>IF(I89=0,0,1)+IF(K89=0,0,1)+IF(M89=0,0,1)+IF(O89=0,0,1)+IF(Q89=0,0,1)+IF(S89=0,0,1)+IF(U89=0,0,1)+IF(W89=0,0,1)++IF(Y89=0,0,1)+IF(AA89=0,0,1)+IF(AC89=0,0,1)+IF(AE89=0,0,1)+IF(AG89=0,0,1)+IF(AI89=0,0,1)+IF(AK89=0,0,1)</f>
        <v>1</v>
      </c>
      <c r="H89" s="63">
        <f>IF(D89=0, "", D89/G89)</f>
        <v>32</v>
      </c>
      <c r="I89" s="59"/>
      <c r="J89" s="59">
        <f>VLOOKUP(I89,'Начисление очков NEW'!$G$4:$H$68,2,FALSE)</f>
        <v>0</v>
      </c>
      <c r="K89" s="8"/>
      <c r="L89" s="8">
        <f>VLOOKUP(K89,'Начисление очков NEW'!$G$4:$H$68,2,FALSE)</f>
        <v>0</v>
      </c>
      <c r="M89" s="59"/>
      <c r="N89" s="59">
        <f>VLOOKUP(M89,'Начисление очков NEW'!$B$4:$C$68,2,FALSE)</f>
        <v>0</v>
      </c>
      <c r="O89" s="59"/>
      <c r="P89" s="59">
        <f>VLOOKUP(O89,'Начисление очков NEW'!$V$4:$W$68,2,FALSE)</f>
        <v>0</v>
      </c>
      <c r="Q89" s="8"/>
      <c r="R89" s="8">
        <f>VLOOKUP(Q89,'Начисление очков NEW'!$G$4:$H$68,2,FALSE)</f>
        <v>0</v>
      </c>
      <c r="S89" s="59"/>
      <c r="T89" s="59">
        <f>VLOOKUP(S89,'Начисление очков NEW'!$G$4:$H$68,2,FALSE)</f>
        <v>0</v>
      </c>
      <c r="U89" s="8"/>
      <c r="V89" s="8">
        <f>VLOOKUP(U89,'Начисление очков NEW'!$B$4:$C$68,2,FALSE)</f>
        <v>0</v>
      </c>
      <c r="W89" s="8"/>
      <c r="X89" s="8">
        <f>VLOOKUP(W89,'Начисление очков NEW'!$V$4:$W$68,2,FALSE)</f>
        <v>0</v>
      </c>
      <c r="Y89" s="59">
        <v>16</v>
      </c>
      <c r="Z89" s="59">
        <f>VLOOKUP(Y89,'Начисление очков NEW'!$L$4:$M$68,2,FALSE)</f>
        <v>32</v>
      </c>
      <c r="AA89" s="8"/>
      <c r="AB89" s="8">
        <f>VLOOKUP(AA89,'Начисление очков NEW'!$L$4:$M$68,2,FALSE)</f>
        <v>0</v>
      </c>
      <c r="AC89" s="59"/>
      <c r="AD89" s="59">
        <f>VLOOKUP(AC89,'Начисление очков NEW'!$G$4:$H$68,2,FALSE)</f>
        <v>0</v>
      </c>
      <c r="AE89" s="59"/>
      <c r="AF89" s="59">
        <f>VLOOKUP(AE89,'Начисление очков NEW'!$V$4:$W$68,2,FALSE)</f>
        <v>0</v>
      </c>
      <c r="AG89" s="8"/>
      <c r="AH89" s="8">
        <f>VLOOKUP(AG89,'Начисление очков NEW'!$B$4:$C$68,2,FALSE)</f>
        <v>0</v>
      </c>
      <c r="AI89" s="59"/>
      <c r="AJ89" s="59">
        <f>VLOOKUP(AI89,'Начисление очков NEW'!$G$4:$H$68,2,FALSE)</f>
        <v>0</v>
      </c>
      <c r="AK89" s="8"/>
      <c r="AL89" s="8">
        <f>VLOOKUP(AK89,'Начисление очков NEW'!$G$4:$H$68,2,FALSE)</f>
        <v>0</v>
      </c>
      <c r="AM89" s="70"/>
      <c r="AN89" s="70">
        <f>VLOOKUP(AM89,'Начисление очков NEW'!$G$4:$H$68,2,FALSE)</f>
        <v>0</v>
      </c>
      <c r="AO89" s="74">
        <f>J89+L89+N89+P89+R89+T89+V89+X89+Z89+AB89+AD89+AF89+AH89+AJ89+AL89-I89-K89-M89-O89-Q89-S89-U89-W89-Y89-AA89-AC89-AE89-AG89-AI89-AK89</f>
        <v>16</v>
      </c>
      <c r="AP89" s="74">
        <v>32</v>
      </c>
      <c r="AQ89" s="74">
        <v>78</v>
      </c>
    </row>
    <row r="90" spans="2:43" ht="15.9" customHeight="1" x14ac:dyDescent="0.3">
      <c r="B90" s="49">
        <f t="shared" si="2"/>
        <v>82</v>
      </c>
      <c r="C90" s="10" t="s">
        <v>101</v>
      </c>
      <c r="D90" s="48">
        <f>J90+L90+N90+P90+R90+T90+V90+X90+Z90+AB90+AD90+AF90+AH90+AJ90+AL90</f>
        <v>29</v>
      </c>
      <c r="E90" s="51">
        <f>D90-AP90</f>
        <v>0</v>
      </c>
      <c r="F90" s="50">
        <f>IF(AQ90=0," ",AQ90-B90)</f>
        <v>-2</v>
      </c>
      <c r="G90" s="7">
        <f>IF(I90=0,0,1)+IF(K90=0,0,1)+IF(M90=0,0,1)+IF(O90=0,0,1)+IF(Q90=0,0,1)+IF(S90=0,0,1)+IF(U90=0,0,1)+IF(W90=0,0,1)++IF(Y90=0,0,1)+IF(AA90=0,0,1)+IF(AC90=0,0,1)+IF(AE90=0,0,1)+IF(AG90=0,0,1)+IF(AI90=0,0,1)+IF(AK90=0,0,1)</f>
        <v>1</v>
      </c>
      <c r="H90" s="63">
        <f>IF(D90=0, "", D90/G90)</f>
        <v>29</v>
      </c>
      <c r="I90" s="59"/>
      <c r="J90" s="59">
        <f>VLOOKUP(I90,'Начисление очков NEW'!$G$4:$H$68,2,FALSE)</f>
        <v>0</v>
      </c>
      <c r="K90" s="8"/>
      <c r="L90" s="8">
        <f>VLOOKUP(K90,'Начисление очков NEW'!$G$4:$H$68,2,FALSE)</f>
        <v>0</v>
      </c>
      <c r="M90" s="59"/>
      <c r="N90" s="59">
        <f>VLOOKUP(M90,'Начисление очков NEW'!$B$4:$C$68,2,FALSE)</f>
        <v>0</v>
      </c>
      <c r="O90" s="59"/>
      <c r="P90" s="59">
        <f>VLOOKUP(O90,'Начисление очков NEW'!$V$4:$W$68,2,FALSE)</f>
        <v>0</v>
      </c>
      <c r="Q90" s="8"/>
      <c r="R90" s="8">
        <f>VLOOKUP(Q90,'Начисление очков NEW'!$G$4:$H$68,2,FALSE)</f>
        <v>0</v>
      </c>
      <c r="S90" s="59"/>
      <c r="T90" s="59">
        <f>VLOOKUP(S90,'Начисление очков NEW'!$G$4:$H$68,2,FALSE)</f>
        <v>0</v>
      </c>
      <c r="U90" s="8"/>
      <c r="V90" s="8">
        <f>VLOOKUP(U90,'Начисление очков NEW'!$B$4:$C$68,2,FALSE)</f>
        <v>0</v>
      </c>
      <c r="W90" s="8"/>
      <c r="X90" s="8">
        <f>VLOOKUP(W90,'Начисление очков NEW'!$V$4:$W$68,2,FALSE)</f>
        <v>0</v>
      </c>
      <c r="Y90" s="59"/>
      <c r="Z90" s="59">
        <f>VLOOKUP(Y90,'Начисление очков NEW'!$L$4:$M$68,2,FALSE)</f>
        <v>0</v>
      </c>
      <c r="AA90" s="8"/>
      <c r="AB90" s="8">
        <f>VLOOKUP(AA90,'Начисление очков NEW'!$L$4:$M$68,2,FALSE)</f>
        <v>0</v>
      </c>
      <c r="AC90" s="59"/>
      <c r="AD90" s="59">
        <f>VLOOKUP(AC90,'Начисление очков NEW'!$G$4:$H$68,2,FALSE)</f>
        <v>0</v>
      </c>
      <c r="AE90" s="59"/>
      <c r="AF90" s="59">
        <f>VLOOKUP(AE90,'Начисление очков NEW'!$V$4:$W$68,2,FALSE)</f>
        <v>0</v>
      </c>
      <c r="AG90" s="8">
        <v>33</v>
      </c>
      <c r="AH90" s="8">
        <f>VLOOKUP(AG90,'Начисление очков NEW'!$B$4:$C$68,2,FALSE)</f>
        <v>29</v>
      </c>
      <c r="AI90" s="59"/>
      <c r="AJ90" s="59">
        <f>VLOOKUP(AI90,'Начисление очков NEW'!$G$4:$H$68,2,FALSE)</f>
        <v>0</v>
      </c>
      <c r="AK90" s="8"/>
      <c r="AL90" s="8">
        <f>VLOOKUP(AK90,'Начисление очков NEW'!$G$4:$H$68,2,FALSE)</f>
        <v>0</v>
      </c>
      <c r="AM90" s="70"/>
      <c r="AN90" s="70">
        <f>VLOOKUP(AM90,'Начисление очков NEW'!$G$4:$H$68,2,FALSE)</f>
        <v>0</v>
      </c>
      <c r="AO90" s="74">
        <f>J90+L90+N90+P90+R90+T90+V90+X90+Z90+AB90+AD90+AF90+AH90+AJ90+AL90-I90-K90-M90-O90-Q90-S90-U90-W90-Y90-AA90-AC90-AE90-AG90-AI90-AK90</f>
        <v>-4</v>
      </c>
      <c r="AP90" s="74">
        <v>29</v>
      </c>
      <c r="AQ90" s="74">
        <v>80</v>
      </c>
    </row>
    <row r="91" spans="2:43" ht="15.9" customHeight="1" x14ac:dyDescent="0.3">
      <c r="B91" s="49">
        <f t="shared" si="2"/>
        <v>83</v>
      </c>
      <c r="C91" s="10" t="s">
        <v>167</v>
      </c>
      <c r="D91" s="48">
        <f>J91+L91+N91+P91+R91+T91+V91+X91+Z91+AB91+AD91+AF91+AH91+AJ91+AL91</f>
        <v>27</v>
      </c>
      <c r="E91" s="51">
        <f>D91-AP91</f>
        <v>27</v>
      </c>
      <c r="F91" s="50" t="str">
        <f>IF(AQ91=0," ",AQ91-B91)</f>
        <v xml:space="preserve"> </v>
      </c>
      <c r="G91" s="7">
        <f>IF(I91=0,0,1)+IF(K91=0,0,1)+IF(M91=0,0,1)+IF(O91=0,0,1)+IF(Q91=0,0,1)+IF(S91=0,0,1)+IF(U91=0,0,1)+IF(W91=0,0,1)++IF(Y91=0,0,1)+IF(AA91=0,0,1)+IF(AC91=0,0,1)+IF(AE91=0,0,1)+IF(AG91=0,0,1)+IF(AI91=0,0,1)+IF(AK91=0,0,1)</f>
        <v>1</v>
      </c>
      <c r="H91" s="63">
        <f>IF(D91=0, "", D91/G91)</f>
        <v>27</v>
      </c>
      <c r="I91" s="59">
        <v>20</v>
      </c>
      <c r="J91" s="59">
        <f>VLOOKUP(I91,'Начисление очков NEW'!$G$4:$H$68,2,FALSE)</f>
        <v>27</v>
      </c>
      <c r="K91" s="8"/>
      <c r="L91" s="8">
        <f>VLOOKUP(K91,'Начисление очков NEW'!$G$4:$H$68,2,FALSE)</f>
        <v>0</v>
      </c>
      <c r="M91" s="59"/>
      <c r="N91" s="59">
        <f>VLOOKUP(M91,'Начисление очков NEW'!$B$4:$C$68,2,FALSE)</f>
        <v>0</v>
      </c>
      <c r="O91" s="59"/>
      <c r="P91" s="59">
        <f>VLOOKUP(O91,'Начисление очков NEW'!$V$4:$W$68,2,FALSE)</f>
        <v>0</v>
      </c>
      <c r="Q91" s="8"/>
      <c r="R91" s="8">
        <f>VLOOKUP(Q91,'Начисление очков NEW'!$G$4:$H$68,2,FALSE)</f>
        <v>0</v>
      </c>
      <c r="S91" s="59"/>
      <c r="T91" s="59">
        <f>VLOOKUP(S91,'Начисление очков NEW'!$G$4:$H$68,2,FALSE)</f>
        <v>0</v>
      </c>
      <c r="U91" s="8"/>
      <c r="V91" s="8">
        <f>VLOOKUP(U91,'Начисление очков NEW'!$B$4:$C$68,2,FALSE)</f>
        <v>0</v>
      </c>
      <c r="W91" s="8"/>
      <c r="X91" s="8">
        <f>VLOOKUP(W91,'Начисление очков NEW'!$V$4:$W$68,2,FALSE)</f>
        <v>0</v>
      </c>
      <c r="Y91" s="59"/>
      <c r="Z91" s="59">
        <f>VLOOKUP(Y91,'Начисление очков NEW'!$L$4:$M$68,2,FALSE)</f>
        <v>0</v>
      </c>
      <c r="AA91" s="8"/>
      <c r="AB91" s="8">
        <f>VLOOKUP(AA91,'Начисление очков NEW'!$L$4:$M$68,2,FALSE)</f>
        <v>0</v>
      </c>
      <c r="AC91" s="59"/>
      <c r="AD91" s="59">
        <f>VLOOKUP(AC91,'Начисление очков NEW'!$G$4:$H$68,2,FALSE)</f>
        <v>0</v>
      </c>
      <c r="AE91" s="59"/>
      <c r="AF91" s="59">
        <f>VLOOKUP(AE91,'Начисление очков NEW'!$V$4:$W$68,2,FALSE)</f>
        <v>0</v>
      </c>
      <c r="AG91" s="8"/>
      <c r="AH91" s="8">
        <f>VLOOKUP(AG91,'Начисление очков NEW'!$B$4:$C$68,2,FALSE)</f>
        <v>0</v>
      </c>
      <c r="AI91" s="59"/>
      <c r="AJ91" s="59">
        <f>VLOOKUP(AI91,'Начисление очков NEW'!$G$4:$H$68,2,FALSE)</f>
        <v>0</v>
      </c>
      <c r="AK91" s="8"/>
      <c r="AL91" s="8">
        <f>VLOOKUP(AK91,'Начисление очков NEW'!$G$4:$H$68,2,FALSE)</f>
        <v>0</v>
      </c>
      <c r="AM91" s="70"/>
      <c r="AN91" s="70">
        <f>VLOOKUP(AM91,'Начисление очков NEW'!$G$4:$H$68,2,FALSE)</f>
        <v>0</v>
      </c>
      <c r="AO91" s="74">
        <f>J91+L91+N91+P91+R91+T91+V91+X91+Z91+AB91+AD91+AF91+AH91+AJ91+AL91-I91-K91-M91-O91-Q91-S91-U91-W91-Y91-AA91-AC91-AE91-AG91-AI91-AK91</f>
        <v>7</v>
      </c>
      <c r="AP91" s="74">
        <v>0</v>
      </c>
      <c r="AQ91" s="74"/>
    </row>
    <row r="92" spans="2:43" ht="15.9" customHeight="1" x14ac:dyDescent="0.3">
      <c r="B92" s="49">
        <f t="shared" si="2"/>
        <v>84</v>
      </c>
      <c r="C92" s="10" t="s">
        <v>165</v>
      </c>
      <c r="D92" s="48">
        <f>J92+L92+N92+P92+R92+T92+V92+X92+Z92+AB92+AD92+AF92+AH92+AJ92+AL92</f>
        <v>27</v>
      </c>
      <c r="E92" s="51">
        <f>D92-AP92</f>
        <v>27</v>
      </c>
      <c r="F92" s="50" t="str">
        <f>IF(AQ92=0," ",AQ92-B92)</f>
        <v xml:space="preserve"> </v>
      </c>
      <c r="G92" s="7">
        <f>IF(I92=0,0,1)+IF(K92=0,0,1)+IF(M92=0,0,1)+IF(O92=0,0,1)+IF(Q92=0,0,1)+IF(S92=0,0,1)+IF(U92=0,0,1)+IF(W92=0,0,1)++IF(Y92=0,0,1)+IF(AA92=0,0,1)+IF(AC92=0,0,1)+IF(AE92=0,0,1)+IF(AG92=0,0,1)+IF(AI92=0,0,1)+IF(AK92=0,0,1)</f>
        <v>1</v>
      </c>
      <c r="H92" s="63">
        <f>IF(D92=0, "", D92/G92)</f>
        <v>27</v>
      </c>
      <c r="I92" s="59">
        <v>20</v>
      </c>
      <c r="J92" s="59">
        <f>VLOOKUP(I92,'Начисление очков NEW'!$G$4:$H$68,2,FALSE)</f>
        <v>27</v>
      </c>
      <c r="K92" s="8"/>
      <c r="L92" s="8">
        <f>VLOOKUP(K92,'Начисление очков NEW'!$G$4:$H$68,2,FALSE)</f>
        <v>0</v>
      </c>
      <c r="M92" s="59"/>
      <c r="N92" s="59">
        <f>VLOOKUP(M92,'Начисление очков NEW'!$B$4:$C$68,2,FALSE)</f>
        <v>0</v>
      </c>
      <c r="O92" s="59"/>
      <c r="P92" s="59">
        <f>VLOOKUP(O92,'Начисление очков NEW'!$V$4:$W$68,2,FALSE)</f>
        <v>0</v>
      </c>
      <c r="Q92" s="8"/>
      <c r="R92" s="8">
        <f>VLOOKUP(Q92,'Начисление очков NEW'!$G$4:$H$68,2,FALSE)</f>
        <v>0</v>
      </c>
      <c r="S92" s="59"/>
      <c r="T92" s="59">
        <f>VLOOKUP(S92,'Начисление очков NEW'!$G$4:$H$68,2,FALSE)</f>
        <v>0</v>
      </c>
      <c r="U92" s="8"/>
      <c r="V92" s="8">
        <f>VLOOKUP(U92,'Начисление очков NEW'!$B$4:$C$68,2,FALSE)</f>
        <v>0</v>
      </c>
      <c r="W92" s="8"/>
      <c r="X92" s="8">
        <f>VLOOKUP(W92,'Начисление очков NEW'!$V$4:$W$68,2,FALSE)</f>
        <v>0</v>
      </c>
      <c r="Y92" s="59"/>
      <c r="Z92" s="59">
        <f>VLOOKUP(Y92,'Начисление очков NEW'!$L$4:$M$68,2,FALSE)</f>
        <v>0</v>
      </c>
      <c r="AA92" s="8"/>
      <c r="AB92" s="8">
        <f>VLOOKUP(AA92,'Начисление очков NEW'!$L$4:$M$68,2,FALSE)</f>
        <v>0</v>
      </c>
      <c r="AC92" s="59"/>
      <c r="AD92" s="59">
        <f>VLOOKUP(AC92,'Начисление очков NEW'!$G$4:$H$68,2,FALSE)</f>
        <v>0</v>
      </c>
      <c r="AE92" s="59"/>
      <c r="AF92" s="59">
        <f>VLOOKUP(AE92,'Начисление очков NEW'!$V$4:$W$68,2,FALSE)</f>
        <v>0</v>
      </c>
      <c r="AG92" s="8"/>
      <c r="AH92" s="8">
        <f>VLOOKUP(AG92,'Начисление очков NEW'!$B$4:$C$68,2,FALSE)</f>
        <v>0</v>
      </c>
      <c r="AI92" s="59"/>
      <c r="AJ92" s="59">
        <f>VLOOKUP(AI92,'Начисление очков NEW'!$G$4:$H$68,2,FALSE)</f>
        <v>0</v>
      </c>
      <c r="AK92" s="8"/>
      <c r="AL92" s="8">
        <f>VLOOKUP(AK92,'Начисление очков NEW'!$G$4:$H$68,2,FALSE)</f>
        <v>0</v>
      </c>
      <c r="AM92" s="70"/>
      <c r="AN92" s="70">
        <f>VLOOKUP(AM92,'Начисление очков NEW'!$G$4:$H$68,2,FALSE)</f>
        <v>0</v>
      </c>
      <c r="AO92" s="74">
        <f>J92+L92+N92+P92+R92+T92+V92+X92+Z92+AB92+AD92+AF92+AH92+AJ92+AL92-I92-K92-M92-O92-Q92-S92-U92-W92-Y92-AA92-AC92-AE92-AG92-AI92-AK92</f>
        <v>7</v>
      </c>
      <c r="AP92" s="74">
        <v>0</v>
      </c>
      <c r="AQ92" s="74"/>
    </row>
    <row r="93" spans="2:43" ht="15.9" customHeight="1" x14ac:dyDescent="0.3">
      <c r="B93" s="49">
        <f t="shared" si="2"/>
        <v>85</v>
      </c>
      <c r="C93" s="10" t="s">
        <v>91</v>
      </c>
      <c r="D93" s="48">
        <f>J93+L93+N93+P93+R93+T93+V93+X93+Z93+AB93+AD93+AF93+AH93+AJ93+AL93</f>
        <v>21</v>
      </c>
      <c r="E93" s="51">
        <f>D93-AP93</f>
        <v>0</v>
      </c>
      <c r="F93" s="50">
        <f>IF(AQ93=0," ",AQ93-B93)</f>
        <v>-4</v>
      </c>
      <c r="G93" s="7">
        <f>IF(I93=0,0,1)+IF(K93=0,0,1)+IF(M93=0,0,1)+IF(O93=0,0,1)+IF(Q93=0,0,1)+IF(S93=0,0,1)+IF(U93=0,0,1)+IF(W93=0,0,1)++IF(Y93=0,0,1)+IF(AA93=0,0,1)+IF(AC93=0,0,1)+IF(AE93=0,0,1)+IF(AG93=0,0,1)+IF(AI93=0,0,1)+IF(AK93=0,0,1)</f>
        <v>1</v>
      </c>
      <c r="H93" s="63">
        <f>IF(D93=0, "", D93/G93)</f>
        <v>21</v>
      </c>
      <c r="I93" s="59"/>
      <c r="J93" s="59">
        <f>VLOOKUP(I93,'Начисление очков NEW'!$G$4:$H$68,2,FALSE)</f>
        <v>0</v>
      </c>
      <c r="K93" s="8"/>
      <c r="L93" s="8">
        <f>VLOOKUP(K93,'Начисление очков NEW'!$G$4:$H$68,2,FALSE)</f>
        <v>0</v>
      </c>
      <c r="M93" s="59"/>
      <c r="N93" s="59">
        <f>VLOOKUP(M93,'Начисление очков NEW'!$B$4:$C$68,2,FALSE)</f>
        <v>0</v>
      </c>
      <c r="O93" s="59"/>
      <c r="P93" s="59">
        <f>VLOOKUP(O93,'Начисление очков NEW'!$V$4:$W$68,2,FALSE)</f>
        <v>0</v>
      </c>
      <c r="Q93" s="8"/>
      <c r="R93" s="8">
        <f>VLOOKUP(Q93,'Начисление очков NEW'!$G$4:$H$68,2,FALSE)</f>
        <v>0</v>
      </c>
      <c r="S93" s="59"/>
      <c r="T93" s="59">
        <f>VLOOKUP(S93,'Начисление очков NEW'!$G$4:$H$68,2,FALSE)</f>
        <v>0</v>
      </c>
      <c r="U93" s="8"/>
      <c r="V93" s="8">
        <f>VLOOKUP(U93,'Начисление очков NEW'!$B$4:$C$68,2,FALSE)</f>
        <v>0</v>
      </c>
      <c r="W93" s="8"/>
      <c r="X93" s="8">
        <f>VLOOKUP(W93,'Начисление очков NEW'!$V$4:$W$68,2,FALSE)</f>
        <v>0</v>
      </c>
      <c r="Y93" s="59"/>
      <c r="Z93" s="59">
        <f>VLOOKUP(Y93,'Начисление очков NEW'!$L$4:$M$68,2,FALSE)</f>
        <v>0</v>
      </c>
      <c r="AA93" s="8"/>
      <c r="AB93" s="8">
        <f>VLOOKUP(AA93,'Начисление очков NEW'!$L$4:$M$68,2,FALSE)</f>
        <v>0</v>
      </c>
      <c r="AC93" s="59"/>
      <c r="AD93" s="59">
        <f>VLOOKUP(AC93,'Начисление очков NEW'!$G$4:$H$68,2,FALSE)</f>
        <v>0</v>
      </c>
      <c r="AE93" s="59"/>
      <c r="AF93" s="59">
        <f>VLOOKUP(AE93,'Начисление очков NEW'!$V$4:$W$68,2,FALSE)</f>
        <v>0</v>
      </c>
      <c r="AG93" s="8"/>
      <c r="AH93" s="8">
        <f>VLOOKUP(AG93,'Начисление очков NEW'!$B$4:$C$68,2,FALSE)</f>
        <v>0</v>
      </c>
      <c r="AI93" s="59">
        <v>21</v>
      </c>
      <c r="AJ93" s="59">
        <f>VLOOKUP(AI93,'Начисление очков NEW'!$G$4:$H$68,2,FALSE)</f>
        <v>21</v>
      </c>
      <c r="AK93" s="8"/>
      <c r="AL93" s="8">
        <f>VLOOKUP(AK93,'Начисление очков NEW'!$G$4:$H$68,2,FALSE)</f>
        <v>0</v>
      </c>
      <c r="AM93" s="70"/>
      <c r="AN93" s="70">
        <f>VLOOKUP(AM93,'Начисление очков NEW'!$G$4:$H$68,2,FALSE)</f>
        <v>0</v>
      </c>
      <c r="AO93" s="74">
        <f>J93+L93+N93+P93+R93+T93+V93+X93+Z93+AB93+AD93+AF93+AH93+AJ93+AL93-I93-K93-M93-O93-Q93-S93-U93-W93-Y93-AA93-AC93-AE93-AG93-AI93-AK93</f>
        <v>0</v>
      </c>
      <c r="AP93" s="74">
        <v>21</v>
      </c>
      <c r="AQ93" s="74">
        <v>81</v>
      </c>
    </row>
    <row r="94" spans="2:43" ht="15.9" customHeight="1" x14ac:dyDescent="0.3">
      <c r="B94" s="49">
        <f t="shared" si="2"/>
        <v>86</v>
      </c>
      <c r="C94" s="10" t="s">
        <v>92</v>
      </c>
      <c r="D94" s="48">
        <f>J94+L94+N94+P94+R94+T94+V94+X94+Z94+AB94+AD94+AF94+AH94+AJ94+AL94</f>
        <v>21</v>
      </c>
      <c r="E94" s="51">
        <f>D94-AP94</f>
        <v>0</v>
      </c>
      <c r="F94" s="50">
        <f>IF(AQ94=0," ",AQ94-B94)</f>
        <v>-4</v>
      </c>
      <c r="G94" s="7">
        <f>IF(I94=0,0,1)+IF(K94=0,0,1)+IF(M94=0,0,1)+IF(O94=0,0,1)+IF(Q94=0,0,1)+IF(S94=0,0,1)+IF(U94=0,0,1)+IF(W94=0,0,1)++IF(Y94=0,0,1)+IF(AA94=0,0,1)+IF(AC94=0,0,1)+IF(AE94=0,0,1)+IF(AG94=0,0,1)+IF(AI94=0,0,1)+IF(AK94=0,0,1)</f>
        <v>1</v>
      </c>
      <c r="H94" s="63">
        <f>IF(D94=0, "", D94/G94)</f>
        <v>21</v>
      </c>
      <c r="I94" s="59"/>
      <c r="J94" s="59">
        <f>VLOOKUP(I94,'Начисление очков NEW'!$G$4:$H$68,2,FALSE)</f>
        <v>0</v>
      </c>
      <c r="K94" s="8"/>
      <c r="L94" s="8">
        <f>VLOOKUP(K94,'Начисление очков NEW'!$G$4:$H$68,2,FALSE)</f>
        <v>0</v>
      </c>
      <c r="M94" s="59"/>
      <c r="N94" s="59">
        <f>VLOOKUP(M94,'Начисление очков NEW'!$B$4:$C$68,2,FALSE)</f>
        <v>0</v>
      </c>
      <c r="O94" s="59"/>
      <c r="P94" s="59">
        <f>VLOOKUP(O94,'Начисление очков NEW'!$V$4:$W$68,2,FALSE)</f>
        <v>0</v>
      </c>
      <c r="Q94" s="8"/>
      <c r="R94" s="8">
        <f>VLOOKUP(Q94,'Начисление очков NEW'!$G$4:$H$68,2,FALSE)</f>
        <v>0</v>
      </c>
      <c r="S94" s="59"/>
      <c r="T94" s="59">
        <f>VLOOKUP(S94,'Начисление очков NEW'!$G$4:$H$68,2,FALSE)</f>
        <v>0</v>
      </c>
      <c r="U94" s="8"/>
      <c r="V94" s="8">
        <f>VLOOKUP(U94,'Начисление очков NEW'!$B$4:$C$68,2,FALSE)</f>
        <v>0</v>
      </c>
      <c r="W94" s="8"/>
      <c r="X94" s="8">
        <f>VLOOKUP(W94,'Начисление очков NEW'!$V$4:$W$68,2,FALSE)</f>
        <v>0</v>
      </c>
      <c r="Y94" s="59"/>
      <c r="Z94" s="59">
        <f>VLOOKUP(Y94,'Начисление очков NEW'!$L$4:$M$68,2,FALSE)</f>
        <v>0</v>
      </c>
      <c r="AA94" s="8"/>
      <c r="AB94" s="8">
        <f>VLOOKUP(AA94,'Начисление очков NEW'!$L$4:$M$68,2,FALSE)</f>
        <v>0</v>
      </c>
      <c r="AC94" s="59"/>
      <c r="AD94" s="59">
        <f>VLOOKUP(AC94,'Начисление очков NEW'!$G$4:$H$68,2,FALSE)</f>
        <v>0</v>
      </c>
      <c r="AE94" s="59"/>
      <c r="AF94" s="59">
        <f>VLOOKUP(AE94,'Начисление очков NEW'!$V$4:$W$68,2,FALSE)</f>
        <v>0</v>
      </c>
      <c r="AG94" s="8"/>
      <c r="AH94" s="8">
        <f>VLOOKUP(AG94,'Начисление очков NEW'!$B$4:$C$68,2,FALSE)</f>
        <v>0</v>
      </c>
      <c r="AI94" s="59">
        <v>24</v>
      </c>
      <c r="AJ94" s="59">
        <f>VLOOKUP(AI94,'Начисление очков NEW'!$G$4:$H$68,2,FALSE)</f>
        <v>21</v>
      </c>
      <c r="AK94" s="8"/>
      <c r="AL94" s="8">
        <f>VLOOKUP(AK94,'Начисление очков NEW'!$G$4:$H$68,2,FALSE)</f>
        <v>0</v>
      </c>
      <c r="AM94" s="70"/>
      <c r="AN94" s="70">
        <f>VLOOKUP(AM94,'Начисление очков NEW'!$G$4:$H$68,2,FALSE)</f>
        <v>0</v>
      </c>
      <c r="AO94" s="74">
        <f>J94+L94+N94+P94+R94+T94+V94+X94+Z94+AB94+AD94+AF94+AH94+AJ94+AL94-I94-K94-M94-O94-Q94-S94-U94-W94-Y94-AA94-AC94-AE94-AG94-AI94-AK94</f>
        <v>-3</v>
      </c>
      <c r="AP94" s="74">
        <v>21</v>
      </c>
      <c r="AQ94" s="74">
        <v>82</v>
      </c>
    </row>
    <row r="95" spans="2:43" ht="15.9" customHeight="1" x14ac:dyDescent="0.3">
      <c r="B95" s="49">
        <f t="shared" si="2"/>
        <v>87</v>
      </c>
      <c r="C95" s="10" t="s">
        <v>142</v>
      </c>
      <c r="D95" s="48">
        <f>J95+L95+N95+P95+R95+T95+V95+X95+Z95+AB95+AD95+AF95+AH95+AJ95+AL95</f>
        <v>18</v>
      </c>
      <c r="E95" s="51">
        <f>D95-AP95</f>
        <v>0</v>
      </c>
      <c r="F95" s="50">
        <f>IF(AQ95=0," ",AQ95-B95)</f>
        <v>-4</v>
      </c>
      <c r="G95" s="7">
        <f>IF(I95=0,0,1)+IF(K95=0,0,1)+IF(M95=0,0,1)+IF(O95=0,0,1)+IF(Q95=0,0,1)+IF(S95=0,0,1)+IF(U95=0,0,1)+IF(W95=0,0,1)++IF(Y95=0,0,1)+IF(AA95=0,0,1)+IF(AC95=0,0,1)+IF(AE95=0,0,1)+IF(AG95=0,0,1)+IF(AI95=0,0,1)+IF(AK95=0,0,1)</f>
        <v>1</v>
      </c>
      <c r="H95" s="63">
        <f>IF(D95=0, "", D95/G95)</f>
        <v>18</v>
      </c>
      <c r="I95" s="59"/>
      <c r="J95" s="59">
        <f>VLOOKUP(I95,'Начисление очков NEW'!$G$4:$H$68,2,FALSE)</f>
        <v>0</v>
      </c>
      <c r="K95" s="8"/>
      <c r="L95" s="8">
        <f>VLOOKUP(K95,'Начисление очков NEW'!$G$4:$H$68,2,FALSE)</f>
        <v>0</v>
      </c>
      <c r="M95" s="59"/>
      <c r="N95" s="59">
        <f>VLOOKUP(M95,'Начисление очков NEW'!$B$4:$C$68,2,FALSE)</f>
        <v>0</v>
      </c>
      <c r="O95" s="59"/>
      <c r="P95" s="59">
        <f>VLOOKUP(O95,'Начисление очков NEW'!$V$4:$W$68,2,FALSE)</f>
        <v>0</v>
      </c>
      <c r="Q95" s="8"/>
      <c r="R95" s="8">
        <f>VLOOKUP(Q95,'Начисление очков NEW'!$G$4:$H$68,2,FALSE)</f>
        <v>0</v>
      </c>
      <c r="S95" s="59"/>
      <c r="T95" s="59">
        <f>VLOOKUP(S95,'Начисление очков NEW'!$G$4:$H$68,2,FALSE)</f>
        <v>0</v>
      </c>
      <c r="U95" s="8"/>
      <c r="V95" s="8">
        <f>VLOOKUP(U95,'Начисление очков NEW'!$B$4:$C$68,2,FALSE)</f>
        <v>0</v>
      </c>
      <c r="W95" s="8">
        <v>11</v>
      </c>
      <c r="X95" s="8">
        <f>VLOOKUP(W95,'Начисление очков NEW'!$V$4:$W$68,2,FALSE)</f>
        <v>18</v>
      </c>
      <c r="Y95" s="59"/>
      <c r="Z95" s="59">
        <f>VLOOKUP(Y95,'Начисление очков NEW'!$L$4:$M$68,2,FALSE)</f>
        <v>0</v>
      </c>
      <c r="AA95" s="8"/>
      <c r="AB95" s="8">
        <f>VLOOKUP(AA95,'Начисление очков NEW'!$L$4:$M$68,2,FALSE)</f>
        <v>0</v>
      </c>
      <c r="AC95" s="59"/>
      <c r="AD95" s="59">
        <f>VLOOKUP(AC95,'Начисление очков NEW'!$G$4:$H$68,2,FALSE)</f>
        <v>0</v>
      </c>
      <c r="AE95" s="59"/>
      <c r="AF95" s="59">
        <f>VLOOKUP(AE95,'Начисление очков NEW'!$V$4:$W$68,2,FALSE)</f>
        <v>0</v>
      </c>
      <c r="AG95" s="8"/>
      <c r="AH95" s="8">
        <f>VLOOKUP(AG95,'Начисление очков NEW'!$B$4:$C$68,2,FALSE)</f>
        <v>0</v>
      </c>
      <c r="AI95" s="59"/>
      <c r="AJ95" s="59">
        <f>VLOOKUP(AI95,'Начисление очков NEW'!$G$4:$H$68,2,FALSE)</f>
        <v>0</v>
      </c>
      <c r="AK95" s="8"/>
      <c r="AL95" s="8">
        <f>VLOOKUP(AK95,'Начисление очков NEW'!$G$4:$H$68,2,FALSE)</f>
        <v>0</v>
      </c>
      <c r="AM95" s="70"/>
      <c r="AN95" s="70">
        <f>VLOOKUP(AM95,'Начисление очков NEW'!$G$4:$H$68,2,FALSE)</f>
        <v>0</v>
      </c>
      <c r="AO95" s="74">
        <f>J95+L95+N95+P95+R95+T95+V95+X95+Z95+AB95+AD95+AF95+AH95+AJ95+AL95-I95-K95-M95-O95-Q95-S95-U95-W95-Y95-AA95-AC95-AE95-AG95-AI95-AK95</f>
        <v>7</v>
      </c>
      <c r="AP95" s="74">
        <v>18</v>
      </c>
      <c r="AQ95" s="74">
        <v>83</v>
      </c>
    </row>
    <row r="96" spans="2:43" ht="15.9" customHeight="1" x14ac:dyDescent="0.3">
      <c r="B96" s="49">
        <f t="shared" si="2"/>
        <v>88</v>
      </c>
      <c r="C96" s="10" t="s">
        <v>155</v>
      </c>
      <c r="D96" s="48">
        <f>J96+L96+N96+P96+R96+T96+V96+X96+Z96+AB96+AD96+AF96+AH96+AJ96+AL96</f>
        <v>18</v>
      </c>
      <c r="E96" s="51">
        <f>D96-AP96</f>
        <v>0</v>
      </c>
      <c r="F96" s="50">
        <f>IF(AQ96=0," ",AQ96-B96)</f>
        <v>-4</v>
      </c>
      <c r="G96" s="7">
        <f>IF(I96=0,0,1)+IF(K96=0,0,1)+IF(M96=0,0,1)+IF(O96=0,0,1)+IF(Q96=0,0,1)+IF(S96=0,0,1)+IF(U96=0,0,1)+IF(W96=0,0,1)++IF(Y96=0,0,1)+IF(AA96=0,0,1)+IF(AC96=0,0,1)+IF(AE96=0,0,1)+IF(AG96=0,0,1)+IF(AI96=0,0,1)+IF(AK96=0,0,1)</f>
        <v>1</v>
      </c>
      <c r="H96" s="63">
        <f>IF(D96=0, "", D96/G96)</f>
        <v>18</v>
      </c>
      <c r="I96" s="59"/>
      <c r="J96" s="59">
        <f>VLOOKUP(I96,'Начисление очков NEW'!$G$4:$H$68,2,FALSE)</f>
        <v>0</v>
      </c>
      <c r="K96" s="8"/>
      <c r="L96" s="8">
        <f>VLOOKUP(K96,'Начисление очков NEW'!$G$4:$H$68,2,FALSE)</f>
        <v>0</v>
      </c>
      <c r="M96" s="59"/>
      <c r="N96" s="59">
        <f>VLOOKUP(M96,'Начисление очков NEW'!$B$4:$C$68,2,FALSE)</f>
        <v>0</v>
      </c>
      <c r="O96" s="59">
        <v>11</v>
      </c>
      <c r="P96" s="59">
        <f>VLOOKUP(O96,'Начисление очков NEW'!$V$4:$W$68,2,FALSE)</f>
        <v>18</v>
      </c>
      <c r="Q96" s="8"/>
      <c r="R96" s="8">
        <f>VLOOKUP(Q96,'Начисление очков NEW'!$G$4:$H$68,2,FALSE)</f>
        <v>0</v>
      </c>
      <c r="S96" s="59"/>
      <c r="T96" s="59">
        <f>VLOOKUP(S96,'Начисление очков NEW'!$G$4:$H$68,2,FALSE)</f>
        <v>0</v>
      </c>
      <c r="U96" s="8"/>
      <c r="V96" s="8">
        <f>VLOOKUP(U96,'Начисление очков NEW'!$B$4:$C$68,2,FALSE)</f>
        <v>0</v>
      </c>
      <c r="W96" s="8"/>
      <c r="X96" s="8">
        <f>VLOOKUP(W96,'Начисление очков NEW'!$V$4:$W$68,2,FALSE)</f>
        <v>0</v>
      </c>
      <c r="Y96" s="59"/>
      <c r="Z96" s="59">
        <f>VLOOKUP(Y96,'Начисление очков NEW'!$L$4:$M$68,2,FALSE)</f>
        <v>0</v>
      </c>
      <c r="AA96" s="8"/>
      <c r="AB96" s="8">
        <f>VLOOKUP(AA96,'Начисление очков NEW'!$L$4:$M$68,2,FALSE)</f>
        <v>0</v>
      </c>
      <c r="AC96" s="59"/>
      <c r="AD96" s="59">
        <f>VLOOKUP(AC96,'Начисление очков NEW'!$G$4:$H$68,2,FALSE)</f>
        <v>0</v>
      </c>
      <c r="AE96" s="59"/>
      <c r="AF96" s="59">
        <f>VLOOKUP(AE96,'Начисление очков NEW'!$V$4:$W$68,2,FALSE)</f>
        <v>0</v>
      </c>
      <c r="AG96" s="8"/>
      <c r="AH96" s="8">
        <f>VLOOKUP(AG96,'Начисление очков NEW'!$B$4:$C$68,2,FALSE)</f>
        <v>0</v>
      </c>
      <c r="AI96" s="59"/>
      <c r="AJ96" s="59">
        <f>VLOOKUP(AI96,'Начисление очков NEW'!$G$4:$H$68,2,FALSE)</f>
        <v>0</v>
      </c>
      <c r="AK96" s="8"/>
      <c r="AL96" s="8">
        <f>VLOOKUP(AK96,'Начисление очков NEW'!$G$4:$H$68,2,FALSE)</f>
        <v>0</v>
      </c>
      <c r="AM96" s="70"/>
      <c r="AN96" s="70">
        <f>VLOOKUP(AM96,'Начисление очков NEW'!$G$4:$H$68,2,FALSE)</f>
        <v>0</v>
      </c>
      <c r="AO96" s="74">
        <f>J96+L96+N96+P96+R96+T96+V96+X96+Z96+AB96+AD96+AF96+AH96+AJ96+AL96-I96-K96-M96-O96-Q96-S96-U96-W96-Y96-AA96-AC96-AE96-AG96-AI96-AK96</f>
        <v>7</v>
      </c>
      <c r="AP96" s="74">
        <v>18</v>
      </c>
      <c r="AQ96" s="74">
        <v>84</v>
      </c>
    </row>
    <row r="97" spans="2:43" ht="15.9" customHeight="1" x14ac:dyDescent="0.3">
      <c r="B97" s="49">
        <f t="shared" si="2"/>
        <v>89</v>
      </c>
      <c r="C97" s="10" t="s">
        <v>104</v>
      </c>
      <c r="D97" s="48">
        <f>J97+L97+N97+P97+R97+T97+V97+X97+Z97+AB97+AD97+AF97+AH97+AJ97+AL97</f>
        <v>18</v>
      </c>
      <c r="E97" s="51">
        <f>D97-AP97</f>
        <v>0</v>
      </c>
      <c r="F97" s="50">
        <f>IF(AQ97=0," ",AQ97-B97)</f>
        <v>-4</v>
      </c>
      <c r="G97" s="7">
        <f>IF(I97=0,0,1)+IF(K97=0,0,1)+IF(M97=0,0,1)+IF(O97=0,0,1)+IF(Q97=0,0,1)+IF(S97=0,0,1)+IF(U97=0,0,1)+IF(W97=0,0,1)++IF(Y97=0,0,1)+IF(AA97=0,0,1)+IF(AC97=0,0,1)+IF(AE97=0,0,1)+IF(AG97=0,0,1)+IF(AI97=0,0,1)+IF(AK97=0,0,1)</f>
        <v>1</v>
      </c>
      <c r="H97" s="63">
        <f>IF(D97=0, "", D97/G97)</f>
        <v>18</v>
      </c>
      <c r="I97" s="59"/>
      <c r="J97" s="59">
        <f>VLOOKUP(I97,'Начисление очков NEW'!$G$4:$H$68,2,FALSE)</f>
        <v>0</v>
      </c>
      <c r="K97" s="8"/>
      <c r="L97" s="8">
        <f>VLOOKUP(K97,'Начисление очков NEW'!$G$4:$H$68,2,FALSE)</f>
        <v>0</v>
      </c>
      <c r="M97" s="59"/>
      <c r="N97" s="59">
        <f>VLOOKUP(M97,'Начисление очков NEW'!$B$4:$C$68,2,FALSE)</f>
        <v>0</v>
      </c>
      <c r="O97" s="59"/>
      <c r="P97" s="59">
        <f>VLOOKUP(O97,'Начисление очков NEW'!$V$4:$W$68,2,FALSE)</f>
        <v>0</v>
      </c>
      <c r="Q97" s="8"/>
      <c r="R97" s="8">
        <f>VLOOKUP(Q97,'Начисление очков NEW'!$G$4:$H$68,2,FALSE)</f>
        <v>0</v>
      </c>
      <c r="S97" s="59"/>
      <c r="T97" s="59">
        <f>VLOOKUP(S97,'Начисление очков NEW'!$G$4:$H$68,2,FALSE)</f>
        <v>0</v>
      </c>
      <c r="U97" s="8"/>
      <c r="V97" s="8">
        <f>VLOOKUP(U97,'Начисление очков NEW'!$B$4:$C$68,2,FALSE)</f>
        <v>0</v>
      </c>
      <c r="W97" s="8"/>
      <c r="X97" s="8">
        <f>VLOOKUP(W97,'Начисление очков NEW'!$V$4:$W$68,2,FALSE)</f>
        <v>0</v>
      </c>
      <c r="Y97" s="59"/>
      <c r="Z97" s="59">
        <f>VLOOKUP(Y97,'Начисление очков NEW'!$L$4:$M$68,2,FALSE)</f>
        <v>0</v>
      </c>
      <c r="AA97" s="8"/>
      <c r="AB97" s="8">
        <f>VLOOKUP(AA97,'Начисление очков NEW'!$L$4:$M$68,2,FALSE)</f>
        <v>0</v>
      </c>
      <c r="AC97" s="59"/>
      <c r="AD97" s="59">
        <f>VLOOKUP(AC97,'Начисление очков NEW'!$G$4:$H$68,2,FALSE)</f>
        <v>0</v>
      </c>
      <c r="AE97" s="59">
        <v>11</v>
      </c>
      <c r="AF97" s="59">
        <f>VLOOKUP(AE97,'Начисление очков NEW'!$V$4:$W$68,2,FALSE)</f>
        <v>18</v>
      </c>
      <c r="AG97" s="8"/>
      <c r="AH97" s="8">
        <f>VLOOKUP(AG97,'Начисление очков NEW'!$B$4:$C$68,2,FALSE)</f>
        <v>0</v>
      </c>
      <c r="AI97" s="59"/>
      <c r="AJ97" s="59">
        <f>VLOOKUP(AI97,'Начисление очков NEW'!$G$4:$H$68,2,FALSE)</f>
        <v>0</v>
      </c>
      <c r="AK97" s="8"/>
      <c r="AL97" s="8">
        <f>VLOOKUP(AK97,'Начисление очков NEW'!$G$4:$H$68,2,FALSE)</f>
        <v>0</v>
      </c>
      <c r="AM97" s="70"/>
      <c r="AN97" s="70">
        <f>VLOOKUP(AM97,'Начисление очков NEW'!$G$4:$H$68,2,FALSE)</f>
        <v>0</v>
      </c>
      <c r="AO97" s="74">
        <f>J97+L97+N97+P97+R97+T97+V97+X97+Z97+AB97+AD97+AF97+AH97+AJ97+AL97-I97-K97-M97-O97-Q97-S97-U97-W97-Y97-AA97-AC97-AE97-AG97-AI97-AK97</f>
        <v>7</v>
      </c>
      <c r="AP97" s="74">
        <v>18</v>
      </c>
      <c r="AQ97" s="74">
        <v>85</v>
      </c>
    </row>
    <row r="98" spans="2:43" ht="15.9" customHeight="1" x14ac:dyDescent="0.3">
      <c r="B98" s="49">
        <f t="shared" si="2"/>
        <v>90</v>
      </c>
      <c r="C98" s="10" t="s">
        <v>86</v>
      </c>
      <c r="D98" s="48">
        <f>J98+L98+N98+P98+R98+T98+V98+X98+Z98+AB98+AD98+AF98+AH98+AJ98+AL98</f>
        <v>18</v>
      </c>
      <c r="E98" s="51">
        <f>D98-AP98</f>
        <v>0</v>
      </c>
      <c r="F98" s="50">
        <f>IF(AQ98=0," ",AQ98-B98)</f>
        <v>-4</v>
      </c>
      <c r="G98" s="7">
        <f>IF(I98=0,0,1)+IF(K98=0,0,1)+IF(M98=0,0,1)+IF(O98=0,0,1)+IF(Q98=0,0,1)+IF(S98=0,0,1)+IF(U98=0,0,1)+IF(W98=0,0,1)++IF(Y98=0,0,1)+IF(AA98=0,0,1)+IF(AC98=0,0,1)+IF(AE98=0,0,1)+IF(AG98=0,0,1)+IF(AI98=0,0,1)+IF(AK98=0,0,1)</f>
        <v>1</v>
      </c>
      <c r="H98" s="63">
        <f>IF(D98=0, "", D98/G98)</f>
        <v>18</v>
      </c>
      <c r="I98" s="59"/>
      <c r="J98" s="59">
        <f>VLOOKUP(I98,'Начисление очков NEW'!$G$4:$H$68,2,FALSE)</f>
        <v>0</v>
      </c>
      <c r="K98" s="8"/>
      <c r="L98" s="8">
        <f>VLOOKUP(K98,'Начисление очков NEW'!$G$4:$H$68,2,FALSE)</f>
        <v>0</v>
      </c>
      <c r="M98" s="59"/>
      <c r="N98" s="59">
        <f>VLOOKUP(M98,'Начисление очков NEW'!$B$4:$C$68,2,FALSE)</f>
        <v>0</v>
      </c>
      <c r="O98" s="59"/>
      <c r="P98" s="59">
        <f>VLOOKUP(O98,'Начисление очков NEW'!$V$4:$W$68,2,FALSE)</f>
        <v>0</v>
      </c>
      <c r="Q98" s="8"/>
      <c r="R98" s="8">
        <f>VLOOKUP(Q98,'Начисление очков NEW'!$G$4:$H$68,2,FALSE)</f>
        <v>0</v>
      </c>
      <c r="S98" s="59"/>
      <c r="T98" s="59">
        <f>VLOOKUP(S98,'Начисление очков NEW'!$G$4:$H$68,2,FALSE)</f>
        <v>0</v>
      </c>
      <c r="U98" s="8"/>
      <c r="V98" s="8">
        <f>VLOOKUP(U98,'Начисление очков NEW'!$B$4:$C$68,2,FALSE)</f>
        <v>0</v>
      </c>
      <c r="W98" s="8"/>
      <c r="X98" s="8">
        <f>VLOOKUP(W98,'Начисление очков NEW'!$V$4:$W$68,2,FALSE)</f>
        <v>0</v>
      </c>
      <c r="Y98" s="59"/>
      <c r="Z98" s="59">
        <f>VLOOKUP(Y98,'Начисление очков NEW'!$L$4:$M$68,2,FALSE)</f>
        <v>0</v>
      </c>
      <c r="AA98" s="8"/>
      <c r="AB98" s="8">
        <f>VLOOKUP(AA98,'Начисление очков NEW'!$L$4:$M$68,2,FALSE)</f>
        <v>0</v>
      </c>
      <c r="AC98" s="59"/>
      <c r="AD98" s="59">
        <f>VLOOKUP(AC98,'Начисление очков NEW'!$G$4:$H$68,2,FALSE)</f>
        <v>0</v>
      </c>
      <c r="AE98" s="59"/>
      <c r="AF98" s="59">
        <f>VLOOKUP(AE98,'Начисление очков NEW'!$V$4:$W$68,2,FALSE)</f>
        <v>0</v>
      </c>
      <c r="AG98" s="8"/>
      <c r="AH98" s="8">
        <f>VLOOKUP(AG98,'Начисление очков NEW'!$B$4:$C$68,2,FALSE)</f>
        <v>0</v>
      </c>
      <c r="AI98" s="59"/>
      <c r="AJ98" s="59">
        <f>VLOOKUP(AI98,'Начисление очков NEW'!$G$4:$H$68,2,FALSE)</f>
        <v>0</v>
      </c>
      <c r="AK98" s="8">
        <v>26</v>
      </c>
      <c r="AL98" s="8">
        <f>VLOOKUP(AK98,'Начисление очков NEW'!$G$4:$H$68,2,FALSE)</f>
        <v>18</v>
      </c>
      <c r="AM98" s="70"/>
      <c r="AN98" s="70">
        <f>VLOOKUP(AM98,'Начисление очков NEW'!$G$4:$H$68,2,FALSE)</f>
        <v>0</v>
      </c>
      <c r="AO98" s="74">
        <f>J98+L98+N98+P98+R98+T98+V98+X98+Z98+AB98+AD98+AF98+AH98+AJ98+AL98-I98-K98-M98-O98-Q98-S98-U98-W98-Y98-AA98-AC98-AE98-AG98-AI98-AK98</f>
        <v>-8</v>
      </c>
      <c r="AP98" s="74">
        <v>18</v>
      </c>
      <c r="AQ98" s="74">
        <v>86</v>
      </c>
    </row>
    <row r="99" spans="2:43" ht="15.9" customHeight="1" x14ac:dyDescent="0.3">
      <c r="B99" s="49">
        <f t="shared" si="2"/>
        <v>91</v>
      </c>
      <c r="C99" s="10" t="s">
        <v>88</v>
      </c>
      <c r="D99" s="48">
        <f>J99+L99+N99+P99+R99+T99+V99+X99+Z99+AB99+AD99+AF99+AH99+AJ99+AL99</f>
        <v>18</v>
      </c>
      <c r="E99" s="51">
        <f>D99-AP99</f>
        <v>0</v>
      </c>
      <c r="F99" s="50">
        <f>IF(AQ99=0," ",AQ99-B99)</f>
        <v>-4</v>
      </c>
      <c r="G99" s="7">
        <f>IF(I99=0,0,1)+IF(K99=0,0,1)+IF(M99=0,0,1)+IF(O99=0,0,1)+IF(Q99=0,0,1)+IF(S99=0,0,1)+IF(U99=0,0,1)+IF(W99=0,0,1)++IF(Y99=0,0,1)+IF(AA99=0,0,1)+IF(AC99=0,0,1)+IF(AE99=0,0,1)+IF(AG99=0,0,1)+IF(AI99=0,0,1)+IF(AK99=0,0,1)</f>
        <v>1</v>
      </c>
      <c r="H99" s="63">
        <f>IF(D99=0, "", D99/G99)</f>
        <v>18</v>
      </c>
      <c r="I99" s="59"/>
      <c r="J99" s="59">
        <f>VLOOKUP(I99,'Начисление очков NEW'!$G$4:$H$68,2,FALSE)</f>
        <v>0</v>
      </c>
      <c r="K99" s="8"/>
      <c r="L99" s="8">
        <f>VLOOKUP(K99,'Начисление очков NEW'!$G$4:$H$68,2,FALSE)</f>
        <v>0</v>
      </c>
      <c r="M99" s="59"/>
      <c r="N99" s="59">
        <f>VLOOKUP(M99,'Начисление очков NEW'!$B$4:$C$68,2,FALSE)</f>
        <v>0</v>
      </c>
      <c r="O99" s="59"/>
      <c r="P99" s="59">
        <f>VLOOKUP(O99,'Начисление очков NEW'!$V$4:$W$68,2,FALSE)</f>
        <v>0</v>
      </c>
      <c r="Q99" s="8"/>
      <c r="R99" s="8">
        <f>VLOOKUP(Q99,'Начисление очков NEW'!$G$4:$H$68,2,FALSE)</f>
        <v>0</v>
      </c>
      <c r="S99" s="59"/>
      <c r="T99" s="59">
        <f>VLOOKUP(S99,'Начисление очков NEW'!$G$4:$H$68,2,FALSE)</f>
        <v>0</v>
      </c>
      <c r="U99" s="8"/>
      <c r="V99" s="8">
        <f>VLOOKUP(U99,'Начисление очков NEW'!$B$4:$C$68,2,FALSE)</f>
        <v>0</v>
      </c>
      <c r="W99" s="8"/>
      <c r="X99" s="8">
        <f>VLOOKUP(W99,'Начисление очков NEW'!$V$4:$W$68,2,FALSE)</f>
        <v>0</v>
      </c>
      <c r="Y99" s="59"/>
      <c r="Z99" s="59">
        <f>VLOOKUP(Y99,'Начисление очков NEW'!$L$4:$M$68,2,FALSE)</f>
        <v>0</v>
      </c>
      <c r="AA99" s="8"/>
      <c r="AB99" s="8">
        <f>VLOOKUP(AA99,'Начисление очков NEW'!$L$4:$M$68,2,FALSE)</f>
        <v>0</v>
      </c>
      <c r="AC99" s="59"/>
      <c r="AD99" s="59">
        <f>VLOOKUP(AC99,'Начисление очков NEW'!$G$4:$H$68,2,FALSE)</f>
        <v>0</v>
      </c>
      <c r="AE99" s="59"/>
      <c r="AF99" s="59">
        <f>VLOOKUP(AE99,'Начисление очков NEW'!$V$4:$W$68,2,FALSE)</f>
        <v>0</v>
      </c>
      <c r="AG99" s="8"/>
      <c r="AH99" s="8">
        <f>VLOOKUP(AG99,'Начисление очков NEW'!$B$4:$C$68,2,FALSE)</f>
        <v>0</v>
      </c>
      <c r="AI99" s="59"/>
      <c r="AJ99" s="59">
        <f>VLOOKUP(AI99,'Начисление очков NEW'!$G$4:$H$68,2,FALSE)</f>
        <v>0</v>
      </c>
      <c r="AK99" s="8">
        <v>28</v>
      </c>
      <c r="AL99" s="8">
        <f>VLOOKUP(AK99,'Начисление очков NEW'!$G$4:$H$68,2,FALSE)</f>
        <v>18</v>
      </c>
      <c r="AM99" s="70"/>
      <c r="AN99" s="70">
        <f>VLOOKUP(AM99,'Начисление очков NEW'!$G$4:$H$68,2,FALSE)</f>
        <v>0</v>
      </c>
      <c r="AO99" s="74">
        <f>J99+L99+N99+P99+R99+T99+V99+X99+Z99+AB99+AD99+AF99+AH99+AJ99+AL99-I99-K99-M99-O99-Q99-S99-U99-W99-Y99-AA99-AC99-AE99-AG99-AI99-AK99</f>
        <v>-10</v>
      </c>
      <c r="AP99" s="74">
        <v>18</v>
      </c>
      <c r="AQ99" s="74">
        <v>87</v>
      </c>
    </row>
    <row r="100" spans="2:43" ht="15.9" customHeight="1" x14ac:dyDescent="0.3">
      <c r="B100" s="49">
        <f t="shared" si="2"/>
        <v>92</v>
      </c>
      <c r="C100" s="10" t="s">
        <v>51</v>
      </c>
      <c r="D100" s="48">
        <f>J100+L100+N100+P100+R100+T100+V100+X100+Z100+AB100+AD100+AF100+AH100+AJ100+AL100</f>
        <v>18</v>
      </c>
      <c r="E100" s="51">
        <f>D100-AP100</f>
        <v>0</v>
      </c>
      <c r="F100" s="50">
        <f>IF(AQ100=0," ",AQ100-B100)</f>
        <v>-4</v>
      </c>
      <c r="G100" s="7">
        <f>IF(I100=0,0,1)+IF(K100=0,0,1)+IF(M100=0,0,1)+IF(O100=0,0,1)+IF(Q100=0,0,1)+IF(S100=0,0,1)+IF(U100=0,0,1)+IF(W100=0,0,1)++IF(Y100=0,0,1)+IF(AA100=0,0,1)+IF(AC100=0,0,1)+IF(AE100=0,0,1)+IF(AG100=0,0,1)+IF(AI100=0,0,1)+IF(AK100=0,0,1)</f>
        <v>1</v>
      </c>
      <c r="H100" s="63">
        <f>IF(D100=0, "", D100/G100)</f>
        <v>18</v>
      </c>
      <c r="I100" s="59"/>
      <c r="J100" s="59">
        <f>VLOOKUP(I100,'Начисление очков NEW'!$G$4:$H$68,2,FALSE)</f>
        <v>0</v>
      </c>
      <c r="K100" s="8"/>
      <c r="L100" s="8">
        <f>VLOOKUP(K100,'Начисление очков NEW'!$G$4:$H$68,2,FALSE)</f>
        <v>0</v>
      </c>
      <c r="M100" s="59"/>
      <c r="N100" s="59">
        <f>VLOOKUP(M100,'Начисление очков NEW'!$B$4:$C$68,2,FALSE)</f>
        <v>0</v>
      </c>
      <c r="O100" s="59"/>
      <c r="P100" s="59">
        <f>VLOOKUP(O100,'Начисление очков NEW'!$V$4:$W$68,2,FALSE)</f>
        <v>0</v>
      </c>
      <c r="Q100" s="8"/>
      <c r="R100" s="8">
        <f>VLOOKUP(Q100,'Начисление очков NEW'!$G$4:$H$68,2,FALSE)</f>
        <v>0</v>
      </c>
      <c r="S100" s="59"/>
      <c r="T100" s="59">
        <f>VLOOKUP(S100,'Начисление очков NEW'!$G$4:$H$68,2,FALSE)</f>
        <v>0</v>
      </c>
      <c r="U100" s="8"/>
      <c r="V100" s="8">
        <f>VLOOKUP(U100,'Начисление очков NEW'!$B$4:$C$68,2,FALSE)</f>
        <v>0</v>
      </c>
      <c r="W100" s="8"/>
      <c r="X100" s="8">
        <f>VLOOKUP(W100,'Начисление очков NEW'!$V$4:$W$68,2,FALSE)</f>
        <v>0</v>
      </c>
      <c r="Y100" s="59"/>
      <c r="Z100" s="59">
        <f>VLOOKUP(Y100,'Начисление очков NEW'!$L$4:$M$68,2,FALSE)</f>
        <v>0</v>
      </c>
      <c r="AA100" s="8"/>
      <c r="AB100" s="8">
        <f>VLOOKUP(AA100,'Начисление очков NEW'!$L$4:$M$68,2,FALSE)</f>
        <v>0</v>
      </c>
      <c r="AC100" s="59"/>
      <c r="AD100" s="59">
        <f>VLOOKUP(AC100,'Начисление очков NEW'!$G$4:$H$68,2,FALSE)</f>
        <v>0</v>
      </c>
      <c r="AE100" s="59"/>
      <c r="AF100" s="59">
        <f>VLOOKUP(AE100,'Начисление очков NEW'!$V$4:$W$68,2,FALSE)</f>
        <v>0</v>
      </c>
      <c r="AG100" s="8"/>
      <c r="AH100" s="8">
        <f>VLOOKUP(AG100,'Начисление очков NEW'!$B$4:$C$68,2,FALSE)</f>
        <v>0</v>
      </c>
      <c r="AI100" s="59">
        <v>28</v>
      </c>
      <c r="AJ100" s="59">
        <f>VLOOKUP(AI100,'Начисление очков NEW'!$G$4:$H$68,2,FALSE)</f>
        <v>18</v>
      </c>
      <c r="AK100" s="8"/>
      <c r="AL100" s="8">
        <f>VLOOKUP(AK100,'Начисление очков NEW'!$G$4:$H$68,2,FALSE)</f>
        <v>0</v>
      </c>
      <c r="AM100" s="70"/>
      <c r="AN100" s="70">
        <f>VLOOKUP(AM100,'Начисление очков NEW'!$G$4:$H$68,2,FALSE)</f>
        <v>0</v>
      </c>
      <c r="AO100" s="74">
        <f>J100+L100+N100+P100+R100+T100+V100+X100+Z100+AB100+AD100+AF100+AH100+AJ100+AL100-I100-K100-M100-O100-Q100-S100-U100-W100-Y100-AA100-AC100-AE100-AG100-AI100-AK100</f>
        <v>-10</v>
      </c>
      <c r="AP100" s="74">
        <v>18</v>
      </c>
      <c r="AQ100" s="74">
        <v>88</v>
      </c>
    </row>
    <row r="101" spans="2:43" ht="15.9" customHeight="1" x14ac:dyDescent="0.3">
      <c r="B101" s="49">
        <f t="shared" si="2"/>
        <v>93</v>
      </c>
      <c r="C101" s="10" t="s">
        <v>87</v>
      </c>
      <c r="D101" s="48">
        <f>J101+L101+N101+P101+R101+T101+V101+X101+Z101+AB101+AD101+AF101+AH101+AJ101+AL101</f>
        <v>18</v>
      </c>
      <c r="E101" s="51">
        <f>D101-AP101</f>
        <v>0</v>
      </c>
      <c r="F101" s="50">
        <f>IF(AQ101=0," ",AQ101-B101)</f>
        <v>-4</v>
      </c>
      <c r="G101" s="7">
        <f>IF(I101=0,0,1)+IF(K101=0,0,1)+IF(M101=0,0,1)+IF(O101=0,0,1)+IF(Q101=0,0,1)+IF(S101=0,0,1)+IF(U101=0,0,1)+IF(W101=0,0,1)++IF(Y101=0,0,1)+IF(AA101=0,0,1)+IF(AC101=0,0,1)+IF(AE101=0,0,1)+IF(AG101=0,0,1)+IF(AI101=0,0,1)+IF(AK101=0,0,1)</f>
        <v>1</v>
      </c>
      <c r="H101" s="63">
        <f>IF(D101=0, "", D101/G101)</f>
        <v>18</v>
      </c>
      <c r="I101" s="59"/>
      <c r="J101" s="59">
        <f>VLOOKUP(I101,'Начисление очков NEW'!$G$4:$H$68,2,FALSE)</f>
        <v>0</v>
      </c>
      <c r="K101" s="8"/>
      <c r="L101" s="8">
        <f>VLOOKUP(K101,'Начисление очков NEW'!$G$4:$H$68,2,FALSE)</f>
        <v>0</v>
      </c>
      <c r="M101" s="59"/>
      <c r="N101" s="59">
        <f>VLOOKUP(M101,'Начисление очков NEW'!$B$4:$C$68,2,FALSE)</f>
        <v>0</v>
      </c>
      <c r="O101" s="59"/>
      <c r="P101" s="59">
        <f>VLOOKUP(O101,'Начисление очков NEW'!$V$4:$W$68,2,FALSE)</f>
        <v>0</v>
      </c>
      <c r="Q101" s="8"/>
      <c r="R101" s="8">
        <f>VLOOKUP(Q101,'Начисление очков NEW'!$G$4:$H$68,2,FALSE)</f>
        <v>0</v>
      </c>
      <c r="S101" s="59"/>
      <c r="T101" s="59">
        <f>VLOOKUP(S101,'Начисление очков NEW'!$G$4:$H$68,2,FALSE)</f>
        <v>0</v>
      </c>
      <c r="U101" s="8"/>
      <c r="V101" s="8">
        <f>VLOOKUP(U101,'Начисление очков NEW'!$B$4:$C$68,2,FALSE)</f>
        <v>0</v>
      </c>
      <c r="W101" s="8"/>
      <c r="X101" s="8">
        <f>VLOOKUP(W101,'Начисление очков NEW'!$V$4:$W$68,2,FALSE)</f>
        <v>0</v>
      </c>
      <c r="Y101" s="59"/>
      <c r="Z101" s="59">
        <f>VLOOKUP(Y101,'Начисление очков NEW'!$L$4:$M$68,2,FALSE)</f>
        <v>0</v>
      </c>
      <c r="AA101" s="8"/>
      <c r="AB101" s="8">
        <f>VLOOKUP(AA101,'Начисление очков NEW'!$L$4:$M$68,2,FALSE)</f>
        <v>0</v>
      </c>
      <c r="AC101" s="59"/>
      <c r="AD101" s="59">
        <f>VLOOKUP(AC101,'Начисление очков NEW'!$G$4:$H$68,2,FALSE)</f>
        <v>0</v>
      </c>
      <c r="AE101" s="59"/>
      <c r="AF101" s="59">
        <f>VLOOKUP(AE101,'Начисление очков NEW'!$V$4:$W$68,2,FALSE)</f>
        <v>0</v>
      </c>
      <c r="AG101" s="8"/>
      <c r="AH101" s="8">
        <f>VLOOKUP(AG101,'Начисление очков NEW'!$B$4:$C$68,2,FALSE)</f>
        <v>0</v>
      </c>
      <c r="AI101" s="59"/>
      <c r="AJ101" s="59">
        <f>VLOOKUP(AI101,'Начисление очков NEW'!$G$4:$H$68,2,FALSE)</f>
        <v>0</v>
      </c>
      <c r="AK101" s="8">
        <v>28</v>
      </c>
      <c r="AL101" s="8">
        <f>VLOOKUP(AK101,'Начисление очков NEW'!$G$4:$H$68,2,FALSE)</f>
        <v>18</v>
      </c>
      <c r="AM101" s="70"/>
      <c r="AN101" s="70">
        <f>VLOOKUP(AM101,'Начисление очков NEW'!$G$4:$H$68,2,FALSE)</f>
        <v>0</v>
      </c>
      <c r="AO101" s="74">
        <f>J101+L101+N101+P101+R101+T101+V101+X101+Z101+AB101+AD101+AF101+AH101+AJ101+AL101-I101-K101-M101-O101-Q101-S101-U101-W101-Y101-AA101-AC101-AE101-AG101-AI101-AK101</f>
        <v>-10</v>
      </c>
      <c r="AP101" s="74">
        <v>18</v>
      </c>
      <c r="AQ101" s="74">
        <v>89</v>
      </c>
    </row>
    <row r="102" spans="2:43" ht="15.9" customHeight="1" x14ac:dyDescent="0.3">
      <c r="B102" s="49">
        <f t="shared" si="2"/>
        <v>94</v>
      </c>
      <c r="C102" s="10" t="s">
        <v>145</v>
      </c>
      <c r="D102" s="48">
        <f>J102+L102+N102+P102+R102+T102+V102+X102+Z102+AB102+AD102+AF102+AH102+AJ102+AL102</f>
        <v>16</v>
      </c>
      <c r="E102" s="51">
        <f>D102-AP102</f>
        <v>0</v>
      </c>
      <c r="F102" s="50">
        <f>IF(AQ102=0," ",AQ102-B102)</f>
        <v>-4</v>
      </c>
      <c r="G102" s="7">
        <f>IF(I102=0,0,1)+IF(K102=0,0,1)+IF(M102=0,0,1)+IF(O102=0,0,1)+IF(Q102=0,0,1)+IF(S102=0,0,1)+IF(U102=0,0,1)+IF(W102=0,0,1)++IF(Y102=0,0,1)+IF(AA102=0,0,1)+IF(AC102=0,0,1)+IF(AE102=0,0,1)+IF(AG102=0,0,1)+IF(AI102=0,0,1)+IF(AK102=0,0,1)</f>
        <v>2</v>
      </c>
      <c r="H102" s="63">
        <f>IF(D102=0, "", D102/G102)</f>
        <v>8</v>
      </c>
      <c r="I102" s="59"/>
      <c r="J102" s="59">
        <f>VLOOKUP(I102,'Начисление очков NEW'!$G$4:$H$68,2,FALSE)</f>
        <v>0</v>
      </c>
      <c r="K102" s="8"/>
      <c r="L102" s="8">
        <f>VLOOKUP(K102,'Начисление очков NEW'!$G$4:$H$68,2,FALSE)</f>
        <v>0</v>
      </c>
      <c r="M102" s="59"/>
      <c r="N102" s="59">
        <f>VLOOKUP(M102,'Начисление очков NEW'!$B$4:$C$68,2,FALSE)</f>
        <v>0</v>
      </c>
      <c r="O102" s="59">
        <v>17</v>
      </c>
      <c r="P102" s="59">
        <f>VLOOKUP(O102,'Начисление очков NEW'!$V$4:$W$68,2,FALSE)</f>
        <v>10</v>
      </c>
      <c r="Q102" s="8"/>
      <c r="R102" s="8">
        <f>VLOOKUP(Q102,'Начисление очков NEW'!$G$4:$H$68,2,FALSE)</f>
        <v>0</v>
      </c>
      <c r="S102" s="59"/>
      <c r="T102" s="59">
        <f>VLOOKUP(S102,'Начисление очков NEW'!$G$4:$H$68,2,FALSE)</f>
        <v>0</v>
      </c>
      <c r="U102" s="8"/>
      <c r="V102" s="8">
        <f>VLOOKUP(U102,'Начисление очков NEW'!$B$4:$C$68,2,FALSE)</f>
        <v>0</v>
      </c>
      <c r="W102" s="8">
        <v>19</v>
      </c>
      <c r="X102" s="8">
        <f>VLOOKUP(W102,'Начисление очков NEW'!$V$4:$W$68,2,FALSE)</f>
        <v>6</v>
      </c>
      <c r="Y102" s="59"/>
      <c r="Z102" s="59">
        <f>VLOOKUP(Y102,'Начисление очков NEW'!$L$4:$M$68,2,FALSE)</f>
        <v>0</v>
      </c>
      <c r="AA102" s="8"/>
      <c r="AB102" s="8">
        <f>VLOOKUP(AA102,'Начисление очков NEW'!$L$4:$M$68,2,FALSE)</f>
        <v>0</v>
      </c>
      <c r="AC102" s="59"/>
      <c r="AD102" s="59">
        <f>VLOOKUP(AC102,'Начисление очков NEW'!$G$4:$H$68,2,FALSE)</f>
        <v>0</v>
      </c>
      <c r="AE102" s="59"/>
      <c r="AF102" s="59">
        <f>VLOOKUP(AE102,'Начисление очков NEW'!$V$4:$W$68,2,FALSE)</f>
        <v>0</v>
      </c>
      <c r="AG102" s="8"/>
      <c r="AH102" s="8">
        <f>VLOOKUP(AG102,'Начисление очков NEW'!$B$4:$C$68,2,FALSE)</f>
        <v>0</v>
      </c>
      <c r="AI102" s="59"/>
      <c r="AJ102" s="59">
        <f>VLOOKUP(AI102,'Начисление очков NEW'!$G$4:$H$68,2,FALSE)</f>
        <v>0</v>
      </c>
      <c r="AK102" s="8"/>
      <c r="AL102" s="8">
        <f>VLOOKUP(AK102,'Начисление очков NEW'!$G$4:$H$68,2,FALSE)</f>
        <v>0</v>
      </c>
      <c r="AM102" s="70"/>
      <c r="AN102" s="70">
        <f>VLOOKUP(AM102,'Начисление очков NEW'!$G$4:$H$68,2,FALSE)</f>
        <v>0</v>
      </c>
      <c r="AO102" s="74">
        <f>J102+L102+N102+P102+R102+T102+V102+X102+Z102+AB102+AD102+AF102+AH102+AJ102+AL102-I102-K102-M102-O102-Q102-S102-U102-W102-Y102-AA102-AC102-AE102-AG102-AI102-AK102</f>
        <v>-20</v>
      </c>
      <c r="AP102" s="74">
        <v>16</v>
      </c>
      <c r="AQ102" s="74">
        <v>90</v>
      </c>
    </row>
    <row r="103" spans="2:43" ht="15.9" customHeight="1" x14ac:dyDescent="0.3">
      <c r="B103" s="49">
        <f t="shared" si="2"/>
        <v>95</v>
      </c>
      <c r="C103" s="10" t="s">
        <v>106</v>
      </c>
      <c r="D103" s="48">
        <f>J103+L103+N103+P103+R103+T103+V103+X103+Z103+AB103+AD103+AF103+AH103+AJ103+AL103</f>
        <v>13</v>
      </c>
      <c r="E103" s="51">
        <f>D103-AP103</f>
        <v>0</v>
      </c>
      <c r="F103" s="50">
        <f>IF(AQ103=0," ",AQ103-B103)</f>
        <v>-4</v>
      </c>
      <c r="G103" s="7">
        <f>IF(I103=0,0,1)+IF(K103=0,0,1)+IF(M103=0,0,1)+IF(O103=0,0,1)+IF(Q103=0,0,1)+IF(S103=0,0,1)+IF(U103=0,0,1)+IF(W103=0,0,1)++IF(Y103=0,0,1)+IF(AA103=0,0,1)+IF(AC103=0,0,1)+IF(AE103=0,0,1)+IF(AG103=0,0,1)+IF(AI103=0,0,1)+IF(AK103=0,0,1)</f>
        <v>1</v>
      </c>
      <c r="H103" s="63">
        <f>IF(D103=0, "", D103/G103)</f>
        <v>13</v>
      </c>
      <c r="I103" s="59"/>
      <c r="J103" s="59">
        <f>VLOOKUP(I103,'Начисление очков NEW'!$G$4:$H$68,2,FALSE)</f>
        <v>0</v>
      </c>
      <c r="K103" s="8"/>
      <c r="L103" s="8">
        <f>VLOOKUP(K103,'Начисление очков NEW'!$G$4:$H$68,2,FALSE)</f>
        <v>0</v>
      </c>
      <c r="M103" s="59"/>
      <c r="N103" s="59">
        <f>VLOOKUP(M103,'Начисление очков NEW'!$B$4:$C$68,2,FALSE)</f>
        <v>0</v>
      </c>
      <c r="O103" s="59"/>
      <c r="P103" s="59">
        <f>VLOOKUP(O103,'Начисление очков NEW'!$V$4:$W$68,2,FALSE)</f>
        <v>0</v>
      </c>
      <c r="Q103" s="8"/>
      <c r="R103" s="8">
        <f>VLOOKUP(Q103,'Начисление очков NEW'!$G$4:$H$68,2,FALSE)</f>
        <v>0</v>
      </c>
      <c r="S103" s="59"/>
      <c r="T103" s="59">
        <f>VLOOKUP(S103,'Начисление очков NEW'!$G$4:$H$68,2,FALSE)</f>
        <v>0</v>
      </c>
      <c r="U103" s="8"/>
      <c r="V103" s="8">
        <f>VLOOKUP(U103,'Начисление очков NEW'!$B$4:$C$68,2,FALSE)</f>
        <v>0</v>
      </c>
      <c r="W103" s="8"/>
      <c r="X103" s="8">
        <f>VLOOKUP(W103,'Начисление очков NEW'!$V$4:$W$68,2,FALSE)</f>
        <v>0</v>
      </c>
      <c r="Y103" s="59"/>
      <c r="Z103" s="59">
        <f>VLOOKUP(Y103,'Начисление очков NEW'!$L$4:$M$68,2,FALSE)</f>
        <v>0</v>
      </c>
      <c r="AA103" s="8"/>
      <c r="AB103" s="8">
        <f>VLOOKUP(AA103,'Начисление очков NEW'!$L$4:$M$68,2,FALSE)</f>
        <v>0</v>
      </c>
      <c r="AC103" s="59"/>
      <c r="AD103" s="59">
        <f>VLOOKUP(AC103,'Начисление очков NEW'!$G$4:$H$68,2,FALSE)</f>
        <v>0</v>
      </c>
      <c r="AE103" s="59">
        <v>13</v>
      </c>
      <c r="AF103" s="59">
        <f>VLOOKUP(AE103,'Начисление очков NEW'!$V$4:$W$68,2,FALSE)</f>
        <v>13</v>
      </c>
      <c r="AG103" s="8"/>
      <c r="AH103" s="8">
        <f>VLOOKUP(AG103,'Начисление очков NEW'!$B$4:$C$68,2,FALSE)</f>
        <v>0</v>
      </c>
      <c r="AI103" s="59"/>
      <c r="AJ103" s="59">
        <f>VLOOKUP(AI103,'Начисление очков NEW'!$G$4:$H$68,2,FALSE)</f>
        <v>0</v>
      </c>
      <c r="AK103" s="8"/>
      <c r="AL103" s="8">
        <f>VLOOKUP(AK103,'Начисление очков NEW'!$G$4:$H$68,2,FALSE)</f>
        <v>0</v>
      </c>
      <c r="AM103" s="70"/>
      <c r="AN103" s="70">
        <f>VLOOKUP(AM103,'Начисление очков NEW'!$G$4:$H$68,2,FALSE)</f>
        <v>0</v>
      </c>
      <c r="AO103" s="74">
        <f>J103+L103+N103+P103+R103+T103+V103+X103+Z103+AB103+AD103+AF103+AH103+AJ103+AL103-I103-K103-M103-O103-Q103-S103-U103-W103-Y103-AA103-AC103-AE103-AG103-AI103-AK103</f>
        <v>0</v>
      </c>
      <c r="AP103" s="74">
        <v>13</v>
      </c>
      <c r="AQ103" s="74">
        <v>91</v>
      </c>
    </row>
    <row r="104" spans="2:43" ht="15.9" customHeight="1" x14ac:dyDescent="0.3">
      <c r="B104" s="49">
        <f t="shared" si="2"/>
        <v>96</v>
      </c>
      <c r="C104" s="10" t="s">
        <v>157</v>
      </c>
      <c r="D104" s="48">
        <f>J104+L104+N104+P104+R104+T104+V104+X104+Z104+AB104+AD104+AF104+AH104+AJ104+AL104</f>
        <v>11</v>
      </c>
      <c r="E104" s="51">
        <f>D104-AP104</f>
        <v>0</v>
      </c>
      <c r="F104" s="50">
        <f>IF(AQ104=0," ",AQ104-B104)</f>
        <v>-4</v>
      </c>
      <c r="G104" s="7">
        <f>IF(I104=0,0,1)+IF(K104=0,0,1)+IF(M104=0,0,1)+IF(O104=0,0,1)+IF(Q104=0,0,1)+IF(S104=0,0,1)+IF(U104=0,0,1)+IF(W104=0,0,1)++IF(Y104=0,0,1)+IF(AA104=0,0,1)+IF(AC104=0,0,1)+IF(AE104=0,0,1)+IF(AG104=0,0,1)+IF(AI104=0,0,1)+IF(AK104=0,0,1)</f>
        <v>1</v>
      </c>
      <c r="H104" s="63">
        <f>IF(D104=0, "", D104/G104)</f>
        <v>11</v>
      </c>
      <c r="I104" s="59"/>
      <c r="J104" s="59">
        <f>VLOOKUP(I104,'Начисление очков NEW'!$G$4:$H$68,2,FALSE)</f>
        <v>0</v>
      </c>
      <c r="K104" s="8"/>
      <c r="L104" s="8">
        <f>VLOOKUP(K104,'Начисление очков NEW'!$G$4:$H$68,2,FALSE)</f>
        <v>0</v>
      </c>
      <c r="M104" s="59"/>
      <c r="N104" s="59">
        <f>VLOOKUP(M104,'Начисление очков NEW'!$B$4:$C$68,2,FALSE)</f>
        <v>0</v>
      </c>
      <c r="O104" s="59">
        <v>15</v>
      </c>
      <c r="P104" s="59">
        <f>VLOOKUP(O104,'Начисление очков NEW'!$V$4:$W$68,2,FALSE)</f>
        <v>11</v>
      </c>
      <c r="Q104" s="8"/>
      <c r="R104" s="8">
        <f>VLOOKUP(Q104,'Начисление очков NEW'!$G$4:$H$68,2,FALSE)</f>
        <v>0</v>
      </c>
      <c r="S104" s="59"/>
      <c r="T104" s="59">
        <f>VLOOKUP(S104,'Начисление очков NEW'!$G$4:$H$68,2,FALSE)</f>
        <v>0</v>
      </c>
      <c r="U104" s="8"/>
      <c r="V104" s="8">
        <f>VLOOKUP(U104,'Начисление очков NEW'!$B$4:$C$68,2,FALSE)</f>
        <v>0</v>
      </c>
      <c r="W104" s="8"/>
      <c r="X104" s="8">
        <f>VLOOKUP(W104,'Начисление очков NEW'!$V$4:$W$68,2,FALSE)</f>
        <v>0</v>
      </c>
      <c r="Y104" s="59"/>
      <c r="Z104" s="59">
        <f>VLOOKUP(Y104,'Начисление очков NEW'!$L$4:$M$68,2,FALSE)</f>
        <v>0</v>
      </c>
      <c r="AA104" s="8"/>
      <c r="AB104" s="8">
        <f>VLOOKUP(AA104,'Начисление очков NEW'!$L$4:$M$68,2,FALSE)</f>
        <v>0</v>
      </c>
      <c r="AC104" s="59"/>
      <c r="AD104" s="59">
        <f>VLOOKUP(AC104,'Начисление очков NEW'!$G$4:$H$68,2,FALSE)</f>
        <v>0</v>
      </c>
      <c r="AE104" s="59"/>
      <c r="AF104" s="59">
        <f>VLOOKUP(AE104,'Начисление очков NEW'!$V$4:$W$68,2,FALSE)</f>
        <v>0</v>
      </c>
      <c r="AG104" s="8"/>
      <c r="AH104" s="8">
        <f>VLOOKUP(AG104,'Начисление очков NEW'!$B$4:$C$68,2,FALSE)</f>
        <v>0</v>
      </c>
      <c r="AI104" s="59"/>
      <c r="AJ104" s="59">
        <f>VLOOKUP(AI104,'Начисление очков NEW'!$G$4:$H$68,2,FALSE)</f>
        <v>0</v>
      </c>
      <c r="AK104" s="8"/>
      <c r="AL104" s="8">
        <f>VLOOKUP(AK104,'Начисление очков NEW'!$G$4:$H$68,2,FALSE)</f>
        <v>0</v>
      </c>
      <c r="AM104" s="70"/>
      <c r="AN104" s="70">
        <f>VLOOKUP(AM104,'Начисление очков NEW'!$G$4:$H$68,2,FALSE)</f>
        <v>0</v>
      </c>
      <c r="AO104" s="74">
        <f>J104+L104+N104+P104+R104+T104+V104+X104+Z104+AB104+AD104+AF104+AH104+AJ104+AL104-I104-K104-M104-O104-Q104-S104-U104-W104-Y104-AA104-AC104-AE104-AG104-AI104-AK104</f>
        <v>-4</v>
      </c>
      <c r="AP104" s="74">
        <v>11</v>
      </c>
      <c r="AQ104" s="74">
        <v>92</v>
      </c>
    </row>
    <row r="105" spans="2:43" ht="15.9" customHeight="1" x14ac:dyDescent="0.3">
      <c r="B105" s="49">
        <f t="shared" si="2"/>
        <v>97</v>
      </c>
      <c r="C105" s="10" t="s">
        <v>108</v>
      </c>
      <c r="D105" s="48">
        <f>J105+L105+N105+P105+R105+T105+V105+X105+Z105+AB105+AD105+AF105+AH105+AJ105+AL105</f>
        <v>11</v>
      </c>
      <c r="E105" s="51">
        <f>D105-AP105</f>
        <v>0</v>
      </c>
      <c r="F105" s="50">
        <f>IF(AQ105=0," ",AQ105-B105)</f>
        <v>-4</v>
      </c>
      <c r="G105" s="7">
        <f>IF(I105=0,0,1)+IF(K105=0,0,1)+IF(M105=0,0,1)+IF(O105=0,0,1)+IF(Q105=0,0,1)+IF(S105=0,0,1)+IF(U105=0,0,1)+IF(W105=0,0,1)++IF(Y105=0,0,1)+IF(AA105=0,0,1)+IF(AC105=0,0,1)+IF(AE105=0,0,1)+IF(AG105=0,0,1)+IF(AI105=0,0,1)+IF(AK105=0,0,1)</f>
        <v>1</v>
      </c>
      <c r="H105" s="63">
        <f>IF(D105=0, "", D105/G105)</f>
        <v>11</v>
      </c>
      <c r="I105" s="59"/>
      <c r="J105" s="59">
        <f>VLOOKUP(I105,'Начисление очков NEW'!$G$4:$H$68,2,FALSE)</f>
        <v>0</v>
      </c>
      <c r="K105" s="8"/>
      <c r="L105" s="8">
        <f>VLOOKUP(K105,'Начисление очков NEW'!$G$4:$H$68,2,FALSE)</f>
        <v>0</v>
      </c>
      <c r="M105" s="59"/>
      <c r="N105" s="59">
        <f>VLOOKUP(M105,'Начисление очков NEW'!$B$4:$C$68,2,FALSE)</f>
        <v>0</v>
      </c>
      <c r="O105" s="59"/>
      <c r="P105" s="59">
        <f>VLOOKUP(O105,'Начисление очков NEW'!$V$4:$W$68,2,FALSE)</f>
        <v>0</v>
      </c>
      <c r="Q105" s="8"/>
      <c r="R105" s="8">
        <f>VLOOKUP(Q105,'Начисление очков NEW'!$G$4:$H$68,2,FALSE)</f>
        <v>0</v>
      </c>
      <c r="S105" s="59"/>
      <c r="T105" s="59">
        <f>VLOOKUP(S105,'Начисление очков NEW'!$G$4:$H$68,2,FALSE)</f>
        <v>0</v>
      </c>
      <c r="U105" s="8"/>
      <c r="V105" s="8">
        <f>VLOOKUP(U105,'Начисление очков NEW'!$B$4:$C$68,2,FALSE)</f>
        <v>0</v>
      </c>
      <c r="W105" s="8"/>
      <c r="X105" s="8">
        <f>VLOOKUP(W105,'Начисление очков NEW'!$V$4:$W$68,2,FALSE)</f>
        <v>0</v>
      </c>
      <c r="Y105" s="59"/>
      <c r="Z105" s="59">
        <f>VLOOKUP(Y105,'Начисление очков NEW'!$L$4:$M$68,2,FALSE)</f>
        <v>0</v>
      </c>
      <c r="AA105" s="8"/>
      <c r="AB105" s="8">
        <f>VLOOKUP(AA105,'Начисление очков NEW'!$L$4:$M$68,2,FALSE)</f>
        <v>0</v>
      </c>
      <c r="AC105" s="59"/>
      <c r="AD105" s="59">
        <f>VLOOKUP(AC105,'Начисление очков NEW'!$G$4:$H$68,2,FALSE)</f>
        <v>0</v>
      </c>
      <c r="AE105" s="59">
        <v>16</v>
      </c>
      <c r="AF105" s="59">
        <f>VLOOKUP(AE105,'Начисление очков NEW'!$V$4:$W$68,2,FALSE)</f>
        <v>11</v>
      </c>
      <c r="AG105" s="8"/>
      <c r="AH105" s="8">
        <f>VLOOKUP(AG105,'Начисление очков NEW'!$B$4:$C$68,2,FALSE)</f>
        <v>0</v>
      </c>
      <c r="AI105" s="59"/>
      <c r="AJ105" s="59">
        <f>VLOOKUP(AI105,'Начисление очков NEW'!$G$4:$H$68,2,FALSE)</f>
        <v>0</v>
      </c>
      <c r="AK105" s="8"/>
      <c r="AL105" s="8">
        <f>VLOOKUP(AK105,'Начисление очков NEW'!$G$4:$H$68,2,FALSE)</f>
        <v>0</v>
      </c>
      <c r="AM105" s="70"/>
      <c r="AN105" s="70">
        <f>VLOOKUP(AM105,'Начисление очков NEW'!$G$4:$H$68,2,FALSE)</f>
        <v>0</v>
      </c>
      <c r="AO105" s="74">
        <f>J105+L105+N105+P105+R105+T105+V105+X105+Z105+AB105+AD105+AF105+AH105+AJ105+AL105-I105-K105-M105-O105-Q105-S105-U105-W105-Y105-AA105-AC105-AE105-AG105-AI105-AK105</f>
        <v>-5</v>
      </c>
      <c r="AP105" s="74">
        <v>11</v>
      </c>
      <c r="AQ105" s="74">
        <v>93</v>
      </c>
    </row>
    <row r="106" spans="2:43" ht="15.9" customHeight="1" x14ac:dyDescent="0.3">
      <c r="B106" s="49">
        <f t="shared" si="2"/>
        <v>98</v>
      </c>
      <c r="C106" s="10" t="s">
        <v>144</v>
      </c>
      <c r="D106" s="48">
        <f>J106+L106+N106+P106+R106+T106+V106+X106+Z106+AB106+AD106+AF106+AH106+AJ106+AL106</f>
        <v>11</v>
      </c>
      <c r="E106" s="51">
        <f>D106-AP106</f>
        <v>0</v>
      </c>
      <c r="F106" s="50">
        <f>IF(AQ106=0," ",AQ106-B106)</f>
        <v>-4</v>
      </c>
      <c r="G106" s="7">
        <f>IF(I106=0,0,1)+IF(K106=0,0,1)+IF(M106=0,0,1)+IF(O106=0,0,1)+IF(Q106=0,0,1)+IF(S106=0,0,1)+IF(U106=0,0,1)+IF(W106=0,0,1)++IF(Y106=0,0,1)+IF(AA106=0,0,1)+IF(AC106=0,0,1)+IF(AE106=0,0,1)+IF(AG106=0,0,1)+IF(AI106=0,0,1)+IF(AK106=0,0,1)</f>
        <v>1</v>
      </c>
      <c r="H106" s="63">
        <f>IF(D106=0, "", D106/G106)</f>
        <v>11</v>
      </c>
      <c r="I106" s="59"/>
      <c r="J106" s="59">
        <f>VLOOKUP(I106,'Начисление очков NEW'!$G$4:$H$68,2,FALSE)</f>
        <v>0</v>
      </c>
      <c r="K106" s="8"/>
      <c r="L106" s="8">
        <f>VLOOKUP(K106,'Начисление очков NEW'!$G$4:$H$68,2,FALSE)</f>
        <v>0</v>
      </c>
      <c r="M106" s="59"/>
      <c r="N106" s="59">
        <f>VLOOKUP(M106,'Начисление очков NEW'!$B$4:$C$68,2,FALSE)</f>
        <v>0</v>
      </c>
      <c r="O106" s="59"/>
      <c r="P106" s="59">
        <f>VLOOKUP(O106,'Начисление очков NEW'!$V$4:$W$68,2,FALSE)</f>
        <v>0</v>
      </c>
      <c r="Q106" s="8"/>
      <c r="R106" s="8">
        <f>VLOOKUP(Q106,'Начисление очков NEW'!$G$4:$H$68,2,FALSE)</f>
        <v>0</v>
      </c>
      <c r="S106" s="59"/>
      <c r="T106" s="59">
        <f>VLOOKUP(S106,'Начисление очков NEW'!$G$4:$H$68,2,FALSE)</f>
        <v>0</v>
      </c>
      <c r="U106" s="8"/>
      <c r="V106" s="8">
        <f>VLOOKUP(U106,'Начисление очков NEW'!$B$4:$C$68,2,FALSE)</f>
        <v>0</v>
      </c>
      <c r="W106" s="8">
        <v>16</v>
      </c>
      <c r="X106" s="8">
        <f>VLOOKUP(W106,'Начисление очков NEW'!$V$4:$W$68,2,FALSE)</f>
        <v>11</v>
      </c>
      <c r="Y106" s="59"/>
      <c r="Z106" s="59">
        <f>VLOOKUP(Y106,'Начисление очков NEW'!$L$4:$M$68,2,FALSE)</f>
        <v>0</v>
      </c>
      <c r="AA106" s="8"/>
      <c r="AB106" s="8">
        <f>VLOOKUP(AA106,'Начисление очков NEW'!$L$4:$M$68,2,FALSE)</f>
        <v>0</v>
      </c>
      <c r="AC106" s="59"/>
      <c r="AD106" s="59">
        <f>VLOOKUP(AC106,'Начисление очков NEW'!$G$4:$H$68,2,FALSE)</f>
        <v>0</v>
      </c>
      <c r="AE106" s="59"/>
      <c r="AF106" s="59">
        <f>VLOOKUP(AE106,'Начисление очков NEW'!$V$4:$W$68,2,FALSE)</f>
        <v>0</v>
      </c>
      <c r="AG106" s="8"/>
      <c r="AH106" s="8">
        <f>VLOOKUP(AG106,'Начисление очков NEW'!$B$4:$C$68,2,FALSE)</f>
        <v>0</v>
      </c>
      <c r="AI106" s="59"/>
      <c r="AJ106" s="59">
        <f>VLOOKUP(AI106,'Начисление очков NEW'!$G$4:$H$68,2,FALSE)</f>
        <v>0</v>
      </c>
      <c r="AK106" s="8"/>
      <c r="AL106" s="8">
        <f>VLOOKUP(AK106,'Начисление очков NEW'!$G$4:$H$68,2,FALSE)</f>
        <v>0</v>
      </c>
      <c r="AM106" s="70"/>
      <c r="AN106" s="70">
        <f>VLOOKUP(AM106,'Начисление очков NEW'!$G$4:$H$68,2,FALSE)</f>
        <v>0</v>
      </c>
      <c r="AO106" s="74">
        <f>J106+L106+N106+P106+R106+T106+V106+X106+Z106+AB106+AD106+AF106+AH106+AJ106+AL106-I106-K106-M106-O106-Q106-S106-U106-W106-Y106-AA106-AC106-AE106-AG106-AI106-AK106</f>
        <v>-5</v>
      </c>
      <c r="AP106" s="74">
        <v>11</v>
      </c>
      <c r="AQ106" s="74">
        <v>94</v>
      </c>
    </row>
    <row r="107" spans="2:43" ht="15.9" customHeight="1" x14ac:dyDescent="0.3">
      <c r="B107" s="49">
        <f t="shared" si="2"/>
        <v>99</v>
      </c>
      <c r="C107" s="10" t="s">
        <v>73</v>
      </c>
      <c r="D107" s="48">
        <f>J107+L107+N107+P107+R107+T107+V107+X107+Z107+AB107+AD107+AF107+AH107+AJ107+AL107</f>
        <v>0</v>
      </c>
      <c r="E107" s="51">
        <f>D107-AP107</f>
        <v>0</v>
      </c>
      <c r="F107" s="50">
        <f>IF(AQ107=0," ",AQ107-B107)</f>
        <v>-4</v>
      </c>
      <c r="G107" s="7">
        <f>IF(I107=0,0,1)+IF(K107=0,0,1)+IF(M107=0,0,1)+IF(O107=0,0,1)+IF(Q107=0,0,1)+IF(S107=0,0,1)+IF(U107=0,0,1)+IF(W107=0,0,1)++IF(Y107=0,0,1)+IF(AA107=0,0,1)+IF(AC107=0,0,1)+IF(AE107=0,0,1)+IF(AG107=0,0,1)+IF(AI107=0,0,1)+IF(AK107=0,0,1)</f>
        <v>0</v>
      </c>
      <c r="H107" s="63" t="str">
        <f>IF(D107=0, "", D107/G107)</f>
        <v/>
      </c>
      <c r="I107" s="59"/>
      <c r="J107" s="59">
        <f>VLOOKUP(I107,'Начисление очков NEW'!$G$4:$H$68,2,FALSE)</f>
        <v>0</v>
      </c>
      <c r="K107" s="8"/>
      <c r="L107" s="8">
        <f>VLOOKUP(K107,'Начисление очков NEW'!$G$4:$H$68,2,FALSE)</f>
        <v>0</v>
      </c>
      <c r="M107" s="59"/>
      <c r="N107" s="59">
        <f>VLOOKUP(M107,'Начисление очков NEW'!$B$4:$C$68,2,FALSE)</f>
        <v>0</v>
      </c>
      <c r="O107" s="59"/>
      <c r="P107" s="59">
        <f>VLOOKUP(O107,'Начисление очков NEW'!$V$4:$W$68,2,FALSE)</f>
        <v>0</v>
      </c>
      <c r="Q107" s="8"/>
      <c r="R107" s="8">
        <f>VLOOKUP(Q107,'Начисление очков NEW'!$G$4:$H$68,2,FALSE)</f>
        <v>0</v>
      </c>
      <c r="S107" s="59"/>
      <c r="T107" s="59">
        <f>VLOOKUP(S107,'Начисление очков NEW'!$G$4:$H$68,2,FALSE)</f>
        <v>0</v>
      </c>
      <c r="U107" s="8"/>
      <c r="V107" s="8">
        <f>VLOOKUP(U107,'Начисление очков NEW'!$B$4:$C$68,2,FALSE)</f>
        <v>0</v>
      </c>
      <c r="W107" s="8"/>
      <c r="X107" s="8">
        <f>VLOOKUP(W107,'Начисление очков NEW'!$V$4:$W$68,2,FALSE)</f>
        <v>0</v>
      </c>
      <c r="Y107" s="59"/>
      <c r="Z107" s="59">
        <f>VLOOKUP(Y107,'Начисление очков NEW'!$L$4:$M$68,2,FALSE)</f>
        <v>0</v>
      </c>
      <c r="AA107" s="8"/>
      <c r="AB107" s="8">
        <f>VLOOKUP(AA107,'Начисление очков NEW'!$L$4:$M$68,2,FALSE)</f>
        <v>0</v>
      </c>
      <c r="AC107" s="59"/>
      <c r="AD107" s="59">
        <f>VLOOKUP(AC107,'Начисление очков NEW'!$G$4:$H$68,2,FALSE)</f>
        <v>0</v>
      </c>
      <c r="AE107" s="59"/>
      <c r="AF107" s="59">
        <f>VLOOKUP(AE107,'Начисление очков NEW'!$V$4:$W$68,2,FALSE)</f>
        <v>0</v>
      </c>
      <c r="AG107" s="8"/>
      <c r="AH107" s="8">
        <f>VLOOKUP(AG107,'Начисление очков NEW'!$B$4:$C$68,2,FALSE)</f>
        <v>0</v>
      </c>
      <c r="AI107" s="59"/>
      <c r="AJ107" s="59">
        <f>VLOOKUP(AI107,'Начисление очков NEW'!$G$4:$H$68,2,FALSE)</f>
        <v>0</v>
      </c>
      <c r="AK107" s="8"/>
      <c r="AL107" s="8">
        <f>VLOOKUP(AK107,'Начисление очков NEW'!$G$4:$H$68,2,FALSE)</f>
        <v>0</v>
      </c>
      <c r="AM107" s="70"/>
      <c r="AN107" s="70">
        <f>VLOOKUP(AM107,'Начисление очков NEW'!$G$4:$H$68,2,FALSE)</f>
        <v>0</v>
      </c>
      <c r="AO107" s="74">
        <f>J107+L107+N107+P107+R107+T107+V107+X107+Z107+AB107+AD107+AF107+AH107+AJ107+AL107-I107-K107-M107-O107-Q107-S107-U107-W107-Y107-AA107-AC107-AE107-AG107-AI107-AK107</f>
        <v>0</v>
      </c>
      <c r="AP107" s="74">
        <v>0</v>
      </c>
      <c r="AQ107" s="74">
        <v>95</v>
      </c>
    </row>
    <row r="108" spans="2:43" ht="15.9" customHeight="1" x14ac:dyDescent="0.3">
      <c r="B108" s="49">
        <f t="shared" si="2"/>
        <v>100</v>
      </c>
      <c r="C108" s="10" t="s">
        <v>67</v>
      </c>
      <c r="D108" s="48">
        <f>J108+L108+N108+P108+R108+T108+V108+X108+Z108+AB108+AD108+AF108+AH108+AJ108+AL108</f>
        <v>0</v>
      </c>
      <c r="E108" s="51">
        <f>D108-AP108</f>
        <v>0</v>
      </c>
      <c r="F108" s="50">
        <f>IF(AQ108=0," ",AQ108-B108)</f>
        <v>-4</v>
      </c>
      <c r="G108" s="7">
        <f>IF(I108=0,0,1)+IF(K108=0,0,1)+IF(M108=0,0,1)+IF(O108=0,0,1)+IF(Q108=0,0,1)+IF(S108=0,0,1)+IF(U108=0,0,1)+IF(W108=0,0,1)++IF(Y108=0,0,1)+IF(AA108=0,0,1)+IF(AC108=0,0,1)+IF(AE108=0,0,1)+IF(AG108=0,0,1)+IF(AI108=0,0,1)+IF(AK108=0,0,1)</f>
        <v>0</v>
      </c>
      <c r="H108" s="63" t="str">
        <f>IF(D108=0, "", D108/G108)</f>
        <v/>
      </c>
      <c r="I108" s="59"/>
      <c r="J108" s="59">
        <f>VLOOKUP(I108,'Начисление очков NEW'!$G$4:$H$68,2,FALSE)</f>
        <v>0</v>
      </c>
      <c r="K108" s="8"/>
      <c r="L108" s="8">
        <f>VLOOKUP(K108,'Начисление очков NEW'!$G$4:$H$68,2,FALSE)</f>
        <v>0</v>
      </c>
      <c r="M108" s="59"/>
      <c r="N108" s="59">
        <f>VLOOKUP(M108,'Начисление очков NEW'!$B$4:$C$68,2,FALSE)</f>
        <v>0</v>
      </c>
      <c r="O108" s="59"/>
      <c r="P108" s="59">
        <f>VLOOKUP(O108,'Начисление очков NEW'!$V$4:$W$68,2,FALSE)</f>
        <v>0</v>
      </c>
      <c r="Q108" s="8"/>
      <c r="R108" s="8">
        <f>VLOOKUP(Q108,'Начисление очков NEW'!$G$4:$H$68,2,FALSE)</f>
        <v>0</v>
      </c>
      <c r="S108" s="59"/>
      <c r="T108" s="59">
        <f>VLOOKUP(S108,'Начисление очков NEW'!$G$4:$H$68,2,FALSE)</f>
        <v>0</v>
      </c>
      <c r="U108" s="8"/>
      <c r="V108" s="8">
        <f>VLOOKUP(U108,'Начисление очков NEW'!$B$4:$C$68,2,FALSE)</f>
        <v>0</v>
      </c>
      <c r="W108" s="8"/>
      <c r="X108" s="8">
        <f>VLOOKUP(W108,'Начисление очков NEW'!$V$4:$W$68,2,FALSE)</f>
        <v>0</v>
      </c>
      <c r="Y108" s="59"/>
      <c r="Z108" s="59">
        <f>VLOOKUP(Y108,'Начисление очков NEW'!$L$4:$M$68,2,FALSE)</f>
        <v>0</v>
      </c>
      <c r="AA108" s="8"/>
      <c r="AB108" s="8">
        <f>VLOOKUP(AA108,'Начисление очков NEW'!$L$4:$M$68,2,FALSE)</f>
        <v>0</v>
      </c>
      <c r="AC108" s="59"/>
      <c r="AD108" s="59">
        <f>VLOOKUP(AC108,'Начисление очков NEW'!$G$4:$H$68,2,FALSE)</f>
        <v>0</v>
      </c>
      <c r="AE108" s="59"/>
      <c r="AF108" s="59">
        <f>VLOOKUP(AE108,'Начисление очков NEW'!$V$4:$W$68,2,FALSE)</f>
        <v>0</v>
      </c>
      <c r="AG108" s="8"/>
      <c r="AH108" s="8">
        <f>VLOOKUP(AG108,'Начисление очков NEW'!$B$4:$C$68,2,FALSE)</f>
        <v>0</v>
      </c>
      <c r="AI108" s="59"/>
      <c r="AJ108" s="59">
        <f>VLOOKUP(AI108,'Начисление очков NEW'!$G$4:$H$68,2,FALSE)</f>
        <v>0</v>
      </c>
      <c r="AK108" s="8"/>
      <c r="AL108" s="8">
        <f>VLOOKUP(AK108,'Начисление очков NEW'!$G$4:$H$68,2,FALSE)</f>
        <v>0</v>
      </c>
      <c r="AM108" s="70"/>
      <c r="AN108" s="70">
        <f>VLOOKUP(AM108,'Начисление очков NEW'!$G$4:$H$68,2,FALSE)</f>
        <v>0</v>
      </c>
      <c r="AO108" s="74">
        <f>J108+L108+N108+P108+R108+T108+V108+X108+Z108+AB108+AD108+AF108+AH108+AJ108+AL108-I108-K108-M108-O108-Q108-S108-U108-W108-Y108-AA108-AC108-AE108-AG108-AI108-AK108</f>
        <v>0</v>
      </c>
      <c r="AP108" s="74">
        <v>0</v>
      </c>
      <c r="AQ108" s="74">
        <v>96</v>
      </c>
    </row>
    <row r="109" spans="2:43" ht="15.9" customHeight="1" x14ac:dyDescent="0.3">
      <c r="B109" s="49">
        <f t="shared" si="2"/>
        <v>101</v>
      </c>
      <c r="C109" s="10" t="s">
        <v>54</v>
      </c>
      <c r="D109" s="48">
        <f>J109+L109+N109+P109+R109+T109+V109+X109+Z109+AB109+AD109+AF109+AH109+AJ109+AL109</f>
        <v>0</v>
      </c>
      <c r="E109" s="51">
        <f>D109-AP109</f>
        <v>0</v>
      </c>
      <c r="F109" s="50">
        <f>IF(AQ109=0," ",AQ109-B109)</f>
        <v>-4</v>
      </c>
      <c r="G109" s="7">
        <f>IF(I109=0,0,1)+IF(K109=0,0,1)+IF(M109=0,0,1)+IF(O109=0,0,1)+IF(Q109=0,0,1)+IF(S109=0,0,1)+IF(U109=0,0,1)+IF(W109=0,0,1)++IF(Y109=0,0,1)+IF(AA109=0,0,1)+IF(AC109=0,0,1)+IF(AE109=0,0,1)+IF(AG109=0,0,1)+IF(AI109=0,0,1)+IF(AK109=0,0,1)</f>
        <v>0</v>
      </c>
      <c r="H109" s="63" t="str">
        <f>IF(D109=0, "", D109/G109)</f>
        <v/>
      </c>
      <c r="I109" s="59"/>
      <c r="J109" s="59">
        <f>VLOOKUP(I109,'Начисление очков NEW'!$G$4:$H$68,2,FALSE)</f>
        <v>0</v>
      </c>
      <c r="K109" s="8"/>
      <c r="L109" s="8">
        <f>VLOOKUP(K109,'Начисление очков NEW'!$G$4:$H$68,2,FALSE)</f>
        <v>0</v>
      </c>
      <c r="M109" s="59"/>
      <c r="N109" s="59">
        <f>VLOOKUP(M109,'Начисление очков NEW'!$B$4:$C$68,2,FALSE)</f>
        <v>0</v>
      </c>
      <c r="O109" s="59"/>
      <c r="P109" s="59">
        <f>VLOOKUP(O109,'Начисление очков NEW'!$V$4:$W$68,2,FALSE)</f>
        <v>0</v>
      </c>
      <c r="Q109" s="8"/>
      <c r="R109" s="8">
        <f>VLOOKUP(Q109,'Начисление очков NEW'!$G$4:$H$68,2,FALSE)</f>
        <v>0</v>
      </c>
      <c r="S109" s="59"/>
      <c r="T109" s="59">
        <f>VLOOKUP(S109,'Начисление очков NEW'!$G$4:$H$68,2,FALSE)</f>
        <v>0</v>
      </c>
      <c r="U109" s="8"/>
      <c r="V109" s="8">
        <f>VLOOKUP(U109,'Начисление очков NEW'!$B$4:$C$68,2,FALSE)</f>
        <v>0</v>
      </c>
      <c r="W109" s="8"/>
      <c r="X109" s="8">
        <f>VLOOKUP(W109,'Начисление очков NEW'!$V$4:$W$68,2,FALSE)</f>
        <v>0</v>
      </c>
      <c r="Y109" s="59"/>
      <c r="Z109" s="59">
        <f>VLOOKUP(Y109,'Начисление очков NEW'!$L$4:$M$68,2,FALSE)</f>
        <v>0</v>
      </c>
      <c r="AA109" s="8"/>
      <c r="AB109" s="8">
        <f>VLOOKUP(AA109,'Начисление очков NEW'!$L$4:$M$68,2,FALSE)</f>
        <v>0</v>
      </c>
      <c r="AC109" s="59"/>
      <c r="AD109" s="59">
        <f>VLOOKUP(AC109,'Начисление очков NEW'!$G$4:$H$68,2,FALSE)</f>
        <v>0</v>
      </c>
      <c r="AE109" s="59"/>
      <c r="AF109" s="59">
        <f>VLOOKUP(AE109,'Начисление очков NEW'!$V$4:$W$68,2,FALSE)</f>
        <v>0</v>
      </c>
      <c r="AG109" s="8"/>
      <c r="AH109" s="8">
        <f>VLOOKUP(AG109,'Начисление очков NEW'!$B$4:$C$68,2,FALSE)</f>
        <v>0</v>
      </c>
      <c r="AI109" s="59"/>
      <c r="AJ109" s="59">
        <f>VLOOKUP(AI109,'Начисление очков NEW'!$G$4:$H$68,2,FALSE)</f>
        <v>0</v>
      </c>
      <c r="AK109" s="8"/>
      <c r="AL109" s="8">
        <f>VLOOKUP(AK109,'Начисление очков NEW'!$G$4:$H$68,2,FALSE)</f>
        <v>0</v>
      </c>
      <c r="AM109" s="70"/>
      <c r="AN109" s="70">
        <f>VLOOKUP(AM109,'Начисление очков NEW'!$G$4:$H$68,2,FALSE)</f>
        <v>0</v>
      </c>
      <c r="AO109" s="74">
        <f>J109+L109+N109+P109+R109+T109+V109+X109+Z109+AB109+AD109+AF109+AH109+AJ109+AL109-I109-K109-M109-O109-Q109-S109-U109-W109-Y109-AA109-AC109-AE109-AG109-AI109-AK109</f>
        <v>0</v>
      </c>
      <c r="AP109" s="74">
        <v>0</v>
      </c>
      <c r="AQ109" s="74">
        <v>97</v>
      </c>
    </row>
    <row r="110" spans="2:43" ht="15.9" customHeight="1" x14ac:dyDescent="0.3">
      <c r="B110" s="49">
        <f t="shared" si="2"/>
        <v>102</v>
      </c>
      <c r="C110" s="10" t="s">
        <v>72</v>
      </c>
      <c r="D110" s="48">
        <f>J110+L110+N110+P110+R110+T110+V110+X110+Z110+AB110+AD110+AF110+AH110+AJ110+AL110</f>
        <v>0</v>
      </c>
      <c r="E110" s="51">
        <f>D110-AP110</f>
        <v>0</v>
      </c>
      <c r="F110" s="50">
        <f>IF(AQ110=0," ",AQ110-B110)</f>
        <v>-4</v>
      </c>
      <c r="G110" s="7">
        <f>IF(I110=0,0,1)+IF(K110=0,0,1)+IF(M110=0,0,1)+IF(O110=0,0,1)+IF(Q110=0,0,1)+IF(S110=0,0,1)+IF(U110=0,0,1)+IF(W110=0,0,1)++IF(Y110=0,0,1)+IF(AA110=0,0,1)+IF(AC110=0,0,1)+IF(AE110=0,0,1)+IF(AG110=0,0,1)+IF(AI110=0,0,1)+IF(AK110=0,0,1)</f>
        <v>0</v>
      </c>
      <c r="H110" s="63" t="str">
        <f>IF(D110=0, "", D110/G110)</f>
        <v/>
      </c>
      <c r="I110" s="59"/>
      <c r="J110" s="59">
        <f>VLOOKUP(I110,'Начисление очков NEW'!$G$4:$H$68,2,FALSE)</f>
        <v>0</v>
      </c>
      <c r="K110" s="8"/>
      <c r="L110" s="8">
        <f>VLOOKUP(K110,'Начисление очков NEW'!$G$4:$H$68,2,FALSE)</f>
        <v>0</v>
      </c>
      <c r="M110" s="59"/>
      <c r="N110" s="59">
        <f>VLOOKUP(M110,'Начисление очков NEW'!$B$4:$C$68,2,FALSE)</f>
        <v>0</v>
      </c>
      <c r="O110" s="59"/>
      <c r="P110" s="59">
        <f>VLOOKUP(O110,'Начисление очков NEW'!$V$4:$W$68,2,FALSE)</f>
        <v>0</v>
      </c>
      <c r="Q110" s="8"/>
      <c r="R110" s="8">
        <f>VLOOKUP(Q110,'Начисление очков NEW'!$G$4:$H$68,2,FALSE)</f>
        <v>0</v>
      </c>
      <c r="S110" s="59"/>
      <c r="T110" s="59">
        <f>VLOOKUP(S110,'Начисление очков NEW'!$G$4:$H$68,2,FALSE)</f>
        <v>0</v>
      </c>
      <c r="U110" s="8"/>
      <c r="V110" s="8">
        <f>VLOOKUP(U110,'Начисление очков NEW'!$B$4:$C$68,2,FALSE)</f>
        <v>0</v>
      </c>
      <c r="W110" s="8"/>
      <c r="X110" s="8">
        <f>VLOOKUP(W110,'Начисление очков NEW'!$V$4:$W$68,2,FALSE)</f>
        <v>0</v>
      </c>
      <c r="Y110" s="59"/>
      <c r="Z110" s="59">
        <f>VLOOKUP(Y110,'Начисление очков NEW'!$L$4:$M$68,2,FALSE)</f>
        <v>0</v>
      </c>
      <c r="AA110" s="8"/>
      <c r="AB110" s="8">
        <f>VLOOKUP(AA110,'Начисление очков NEW'!$L$4:$M$68,2,FALSE)</f>
        <v>0</v>
      </c>
      <c r="AC110" s="59"/>
      <c r="AD110" s="59">
        <f>VLOOKUP(AC110,'Начисление очков NEW'!$G$4:$H$68,2,FALSE)</f>
        <v>0</v>
      </c>
      <c r="AE110" s="59"/>
      <c r="AF110" s="59">
        <f>VLOOKUP(AE110,'Начисление очков NEW'!$V$4:$W$68,2,FALSE)</f>
        <v>0</v>
      </c>
      <c r="AG110" s="8"/>
      <c r="AH110" s="8">
        <f>VLOOKUP(AG110,'Начисление очков NEW'!$B$4:$C$68,2,FALSE)</f>
        <v>0</v>
      </c>
      <c r="AI110" s="59"/>
      <c r="AJ110" s="59">
        <f>VLOOKUP(AI110,'Начисление очков NEW'!$G$4:$H$68,2,FALSE)</f>
        <v>0</v>
      </c>
      <c r="AK110" s="8"/>
      <c r="AL110" s="8">
        <f>VLOOKUP(AK110,'Начисление очков NEW'!$G$4:$H$68,2,FALSE)</f>
        <v>0</v>
      </c>
      <c r="AM110" s="70"/>
      <c r="AN110" s="70">
        <f>VLOOKUP(AM110,'Начисление очков NEW'!$G$4:$H$68,2,FALSE)</f>
        <v>0</v>
      </c>
      <c r="AO110" s="74">
        <f>J110+L110+N110+P110+R110+T110+V110+X110+Z110+AB110+AD110+AF110+AH110+AJ110+AL110-I110-K110-M110-O110-Q110-S110-U110-W110-Y110-AA110-AC110-AE110-AG110-AI110-AK110</f>
        <v>0</v>
      </c>
      <c r="AP110" s="74">
        <v>0</v>
      </c>
      <c r="AQ110" s="74">
        <v>98</v>
      </c>
    </row>
    <row r="111" spans="2:43" ht="15.9" customHeight="1" x14ac:dyDescent="0.3">
      <c r="B111" s="49">
        <f t="shared" si="2"/>
        <v>103</v>
      </c>
      <c r="C111" s="10" t="s">
        <v>76</v>
      </c>
      <c r="D111" s="48">
        <f>J111+L111+N111+P111+R111+T111+V111+X111+Z111+AB111+AD111+AF111+AH111+AJ111+AL111</f>
        <v>0</v>
      </c>
      <c r="E111" s="51">
        <f>D111-AP111</f>
        <v>0</v>
      </c>
      <c r="F111" s="50">
        <f>IF(AQ111=0," ",AQ111-B111)</f>
        <v>-4</v>
      </c>
      <c r="G111" s="7">
        <f>IF(I111=0,0,1)+IF(K111=0,0,1)+IF(M111=0,0,1)+IF(O111=0,0,1)+IF(Q111=0,0,1)+IF(S111=0,0,1)+IF(U111=0,0,1)+IF(W111=0,0,1)++IF(Y111=0,0,1)+IF(AA111=0,0,1)+IF(AC111=0,0,1)+IF(AE111=0,0,1)+IF(AG111=0,0,1)+IF(AI111=0,0,1)+IF(AK111=0,0,1)</f>
        <v>0</v>
      </c>
      <c r="H111" s="63" t="str">
        <f>IF(D111=0, "", D111/G111)</f>
        <v/>
      </c>
      <c r="I111" s="59"/>
      <c r="J111" s="59">
        <f>VLOOKUP(I111,'Начисление очков NEW'!$G$4:$H$68,2,FALSE)</f>
        <v>0</v>
      </c>
      <c r="K111" s="8"/>
      <c r="L111" s="8">
        <f>VLOOKUP(K111,'Начисление очков NEW'!$G$4:$H$68,2,FALSE)</f>
        <v>0</v>
      </c>
      <c r="M111" s="59"/>
      <c r="N111" s="59">
        <f>VLOOKUP(M111,'Начисление очков NEW'!$B$4:$C$68,2,FALSE)</f>
        <v>0</v>
      </c>
      <c r="O111" s="59"/>
      <c r="P111" s="59">
        <f>VLOOKUP(O111,'Начисление очков NEW'!$V$4:$W$68,2,FALSE)</f>
        <v>0</v>
      </c>
      <c r="Q111" s="8"/>
      <c r="R111" s="8">
        <f>VLOOKUP(Q111,'Начисление очков NEW'!$G$4:$H$68,2,FALSE)</f>
        <v>0</v>
      </c>
      <c r="S111" s="59"/>
      <c r="T111" s="59">
        <f>VLOOKUP(S111,'Начисление очков NEW'!$G$4:$H$68,2,FALSE)</f>
        <v>0</v>
      </c>
      <c r="U111" s="8"/>
      <c r="V111" s="8">
        <f>VLOOKUP(U111,'Начисление очков NEW'!$B$4:$C$68,2,FALSE)</f>
        <v>0</v>
      </c>
      <c r="W111" s="8"/>
      <c r="X111" s="8">
        <f>VLOOKUP(W111,'Начисление очков NEW'!$V$4:$W$68,2,FALSE)</f>
        <v>0</v>
      </c>
      <c r="Y111" s="59"/>
      <c r="Z111" s="59">
        <f>VLOOKUP(Y111,'Начисление очков NEW'!$L$4:$M$68,2,FALSE)</f>
        <v>0</v>
      </c>
      <c r="AA111" s="8"/>
      <c r="AB111" s="8">
        <f>VLOOKUP(AA111,'Начисление очков NEW'!$L$4:$M$68,2,FALSE)</f>
        <v>0</v>
      </c>
      <c r="AC111" s="59"/>
      <c r="AD111" s="59">
        <f>VLOOKUP(AC111,'Начисление очков NEW'!$G$4:$H$68,2,FALSE)</f>
        <v>0</v>
      </c>
      <c r="AE111" s="59"/>
      <c r="AF111" s="59">
        <f>VLOOKUP(AE111,'Начисление очков NEW'!$V$4:$W$68,2,FALSE)</f>
        <v>0</v>
      </c>
      <c r="AG111" s="8"/>
      <c r="AH111" s="8">
        <f>VLOOKUP(AG111,'Начисление очков NEW'!$B$4:$C$68,2,FALSE)</f>
        <v>0</v>
      </c>
      <c r="AI111" s="59"/>
      <c r="AJ111" s="59">
        <f>VLOOKUP(AI111,'Начисление очков NEW'!$G$4:$H$68,2,FALSE)</f>
        <v>0</v>
      </c>
      <c r="AK111" s="8"/>
      <c r="AL111" s="8">
        <f>VLOOKUP(AK111,'Начисление очков NEW'!$G$4:$H$68,2,FALSE)</f>
        <v>0</v>
      </c>
      <c r="AM111" s="70"/>
      <c r="AN111" s="70">
        <f>VLOOKUP(AM111,'Начисление очков NEW'!$G$4:$H$68,2,FALSE)</f>
        <v>0</v>
      </c>
      <c r="AO111" s="74">
        <f>J111+L111+N111+P111+R111+T111+V111+X111+Z111+AB111+AD111+AF111+AH111+AJ111+AL111-I111-K111-M111-O111-Q111-S111-U111-W111-Y111-AA111-AC111-AE111-AG111-AI111-AK111</f>
        <v>0</v>
      </c>
      <c r="AP111" s="74">
        <v>0</v>
      </c>
      <c r="AQ111" s="74">
        <v>99</v>
      </c>
    </row>
    <row r="112" spans="2:43" ht="15.9" customHeight="1" x14ac:dyDescent="0.3">
      <c r="B112" s="49">
        <f t="shared" si="2"/>
        <v>104</v>
      </c>
      <c r="C112" s="10" t="s">
        <v>63</v>
      </c>
      <c r="D112" s="48">
        <f>J112+L112+N112+P112+R112+T112+V112+X112+Z112+AB112+AD112+AF112+AH112+AJ112+AL112</f>
        <v>0</v>
      </c>
      <c r="E112" s="51">
        <f>D112-AP112</f>
        <v>0</v>
      </c>
      <c r="F112" s="50">
        <f>IF(AQ112=0," ",AQ112-B112)</f>
        <v>-4</v>
      </c>
      <c r="G112" s="7">
        <f>IF(I112=0,0,1)+IF(K112=0,0,1)+IF(M112=0,0,1)+IF(O112=0,0,1)+IF(Q112=0,0,1)+IF(S112=0,0,1)+IF(U112=0,0,1)+IF(W112=0,0,1)++IF(Y112=0,0,1)+IF(AA112=0,0,1)+IF(AC112=0,0,1)+IF(AE112=0,0,1)+IF(AG112=0,0,1)+IF(AI112=0,0,1)+IF(AK112=0,0,1)</f>
        <v>0</v>
      </c>
      <c r="H112" s="63" t="str">
        <f>IF(D112=0, "", D112/G112)</f>
        <v/>
      </c>
      <c r="I112" s="59"/>
      <c r="J112" s="59">
        <f>VLOOKUP(I112,'Начисление очков NEW'!$G$4:$H$68,2,FALSE)</f>
        <v>0</v>
      </c>
      <c r="K112" s="8"/>
      <c r="L112" s="8">
        <f>VLOOKUP(K112,'Начисление очков NEW'!$G$4:$H$68,2,FALSE)</f>
        <v>0</v>
      </c>
      <c r="M112" s="59"/>
      <c r="N112" s="59">
        <f>VLOOKUP(M112,'Начисление очков NEW'!$B$4:$C$68,2,FALSE)</f>
        <v>0</v>
      </c>
      <c r="O112" s="59"/>
      <c r="P112" s="59">
        <f>VLOOKUP(O112,'Начисление очков NEW'!$V$4:$W$68,2,FALSE)</f>
        <v>0</v>
      </c>
      <c r="Q112" s="8"/>
      <c r="R112" s="8">
        <f>VLOOKUP(Q112,'Начисление очков NEW'!$G$4:$H$68,2,FALSE)</f>
        <v>0</v>
      </c>
      <c r="S112" s="59"/>
      <c r="T112" s="59">
        <f>VLOOKUP(S112,'Начисление очков NEW'!$G$4:$H$68,2,FALSE)</f>
        <v>0</v>
      </c>
      <c r="U112" s="8"/>
      <c r="V112" s="8">
        <f>VLOOKUP(U112,'Начисление очков NEW'!$B$4:$C$68,2,FALSE)</f>
        <v>0</v>
      </c>
      <c r="W112" s="8"/>
      <c r="X112" s="8">
        <f>VLOOKUP(W112,'Начисление очков NEW'!$V$4:$W$68,2,FALSE)</f>
        <v>0</v>
      </c>
      <c r="Y112" s="59"/>
      <c r="Z112" s="59">
        <f>VLOOKUP(Y112,'Начисление очков NEW'!$L$4:$M$68,2,FALSE)</f>
        <v>0</v>
      </c>
      <c r="AA112" s="8"/>
      <c r="AB112" s="8">
        <f>VLOOKUP(AA112,'Начисление очков NEW'!$L$4:$M$68,2,FALSE)</f>
        <v>0</v>
      </c>
      <c r="AC112" s="59"/>
      <c r="AD112" s="59">
        <f>VLOOKUP(AC112,'Начисление очков NEW'!$G$4:$H$68,2,FALSE)</f>
        <v>0</v>
      </c>
      <c r="AE112" s="59"/>
      <c r="AF112" s="59">
        <f>VLOOKUP(AE112,'Начисление очков NEW'!$V$4:$W$68,2,FALSE)</f>
        <v>0</v>
      </c>
      <c r="AG112" s="8"/>
      <c r="AH112" s="8">
        <f>VLOOKUP(AG112,'Начисление очков NEW'!$B$4:$C$68,2,FALSE)</f>
        <v>0</v>
      </c>
      <c r="AI112" s="59"/>
      <c r="AJ112" s="59">
        <f>VLOOKUP(AI112,'Начисление очков NEW'!$G$4:$H$68,2,FALSE)</f>
        <v>0</v>
      </c>
      <c r="AK112" s="8"/>
      <c r="AL112" s="8">
        <f>VLOOKUP(AK112,'Начисление очков NEW'!$G$4:$H$68,2,FALSE)</f>
        <v>0</v>
      </c>
      <c r="AM112" s="70"/>
      <c r="AN112" s="70">
        <f>VLOOKUP(AM112,'Начисление очков NEW'!$G$4:$H$68,2,FALSE)</f>
        <v>0</v>
      </c>
      <c r="AO112" s="74">
        <f>J112+L112+N112+P112+R112+T112+V112+X112+Z112+AB112+AD112+AF112+AH112+AJ112+AL112-I112-K112-M112-O112-Q112-S112-U112-W112-Y112-AA112-AC112-AE112-AG112-AI112-AK112</f>
        <v>0</v>
      </c>
      <c r="AP112" s="74">
        <v>0</v>
      </c>
      <c r="AQ112" s="74">
        <v>100</v>
      </c>
    </row>
    <row r="113" spans="2:43" ht="15.9" customHeight="1" x14ac:dyDescent="0.3">
      <c r="B113" s="49">
        <f t="shared" si="2"/>
        <v>105</v>
      </c>
      <c r="C113" s="10" t="s">
        <v>49</v>
      </c>
      <c r="D113" s="48">
        <f>J113+L113+N113+P113+R113+T113+V113+X113+Z113+AB113+AD113+AF113+AH113+AJ113+AL113</f>
        <v>0</v>
      </c>
      <c r="E113" s="51">
        <f>D113-AP113</f>
        <v>0</v>
      </c>
      <c r="F113" s="50">
        <f>IF(AQ113=0," ",AQ113-B113)</f>
        <v>-4</v>
      </c>
      <c r="G113" s="7">
        <f>IF(I113=0,0,1)+IF(K113=0,0,1)+IF(M113=0,0,1)+IF(O113=0,0,1)+IF(Q113=0,0,1)+IF(S113=0,0,1)+IF(U113=0,0,1)+IF(W113=0,0,1)++IF(Y113=0,0,1)+IF(AA113=0,0,1)+IF(AC113=0,0,1)+IF(AE113=0,0,1)+IF(AG113=0,0,1)+IF(AI113=0,0,1)+IF(AK113=0,0,1)</f>
        <v>0</v>
      </c>
      <c r="H113" s="63" t="str">
        <f>IF(D113=0, "", D113/G113)</f>
        <v/>
      </c>
      <c r="I113" s="59"/>
      <c r="J113" s="59">
        <f>VLOOKUP(I113,'Начисление очков NEW'!$G$4:$H$68,2,FALSE)</f>
        <v>0</v>
      </c>
      <c r="K113" s="8"/>
      <c r="L113" s="8">
        <f>VLOOKUP(K113,'Начисление очков NEW'!$G$4:$H$68,2,FALSE)</f>
        <v>0</v>
      </c>
      <c r="M113" s="59"/>
      <c r="N113" s="59">
        <f>VLOOKUP(M113,'Начисление очков NEW'!$B$4:$C$68,2,FALSE)</f>
        <v>0</v>
      </c>
      <c r="O113" s="59"/>
      <c r="P113" s="59">
        <f>VLOOKUP(O113,'Начисление очков NEW'!$V$4:$W$68,2,FALSE)</f>
        <v>0</v>
      </c>
      <c r="Q113" s="8"/>
      <c r="R113" s="8">
        <f>VLOOKUP(Q113,'Начисление очков NEW'!$G$4:$H$68,2,FALSE)</f>
        <v>0</v>
      </c>
      <c r="S113" s="59"/>
      <c r="T113" s="59">
        <f>VLOOKUP(S113,'Начисление очков NEW'!$G$4:$H$68,2,FALSE)</f>
        <v>0</v>
      </c>
      <c r="U113" s="8"/>
      <c r="V113" s="8">
        <f>VLOOKUP(U113,'Начисление очков NEW'!$B$4:$C$68,2,FALSE)</f>
        <v>0</v>
      </c>
      <c r="W113" s="8"/>
      <c r="X113" s="8">
        <f>VLOOKUP(W113,'Начисление очков NEW'!$V$4:$W$68,2,FALSE)</f>
        <v>0</v>
      </c>
      <c r="Y113" s="59"/>
      <c r="Z113" s="59">
        <f>VLOOKUP(Y113,'Начисление очков NEW'!$L$4:$M$68,2,FALSE)</f>
        <v>0</v>
      </c>
      <c r="AA113" s="8"/>
      <c r="AB113" s="8">
        <f>VLOOKUP(AA113,'Начисление очков NEW'!$L$4:$M$68,2,FALSE)</f>
        <v>0</v>
      </c>
      <c r="AC113" s="59"/>
      <c r="AD113" s="59">
        <f>VLOOKUP(AC113,'Начисление очков NEW'!$G$4:$H$68,2,FALSE)</f>
        <v>0</v>
      </c>
      <c r="AE113" s="59"/>
      <c r="AF113" s="59">
        <f>VLOOKUP(AE113,'Начисление очков NEW'!$V$4:$W$68,2,FALSE)</f>
        <v>0</v>
      </c>
      <c r="AG113" s="8"/>
      <c r="AH113" s="8">
        <f>VLOOKUP(AG113,'Начисление очков NEW'!$B$4:$C$68,2,FALSE)</f>
        <v>0</v>
      </c>
      <c r="AI113" s="59"/>
      <c r="AJ113" s="59">
        <f>VLOOKUP(AI113,'Начисление очков NEW'!$G$4:$H$68,2,FALSE)</f>
        <v>0</v>
      </c>
      <c r="AK113" s="8"/>
      <c r="AL113" s="8">
        <f>VLOOKUP(AK113,'Начисление очков NEW'!$G$4:$H$68,2,FALSE)</f>
        <v>0</v>
      </c>
      <c r="AM113" s="70"/>
      <c r="AN113" s="70">
        <f>VLOOKUP(AM113,'Начисление очков NEW'!$G$4:$H$68,2,FALSE)</f>
        <v>0</v>
      </c>
      <c r="AO113" s="74">
        <f>J113+L113+N113+P113+R113+T113+V113+X113+Z113+AB113+AD113+AF113+AH113+AJ113+AL113-I113-K113-M113-O113-Q113-S113-U113-W113-Y113-AA113-AC113-AE113-AG113-AI113-AK113</f>
        <v>0</v>
      </c>
      <c r="AP113" s="74">
        <v>0</v>
      </c>
      <c r="AQ113" s="74">
        <v>101</v>
      </c>
    </row>
    <row r="114" spans="2:43" ht="15.9" customHeight="1" x14ac:dyDescent="0.3">
      <c r="B114" s="49">
        <f t="shared" si="2"/>
        <v>106</v>
      </c>
      <c r="C114" s="10" t="s">
        <v>66</v>
      </c>
      <c r="D114" s="48">
        <f>J114+L114+N114+P114+R114+T114+V114+X114+Z114+AB114+AD114+AF114+AH114+AJ114+AL114</f>
        <v>0</v>
      </c>
      <c r="E114" s="51">
        <f>D114-AP114</f>
        <v>0</v>
      </c>
      <c r="F114" s="50">
        <f>IF(AQ114=0," ",AQ114-B114)</f>
        <v>-3</v>
      </c>
      <c r="G114" s="7">
        <f>IF(I114=0,0,1)+IF(K114=0,0,1)+IF(M114=0,0,1)+IF(O114=0,0,1)+IF(Q114=0,0,1)+IF(S114=0,0,1)+IF(U114=0,0,1)+IF(W114=0,0,1)++IF(Y114=0,0,1)+IF(AA114=0,0,1)+IF(AC114=0,0,1)+IF(AE114=0,0,1)+IF(AG114=0,0,1)+IF(AI114=0,0,1)+IF(AK114=0,0,1)</f>
        <v>0</v>
      </c>
      <c r="H114" s="63" t="str">
        <f>IF(D114=0, "", D114/G114)</f>
        <v/>
      </c>
      <c r="I114" s="59"/>
      <c r="J114" s="59">
        <f>VLOOKUP(I114,'Начисление очков NEW'!$G$4:$H$68,2,FALSE)</f>
        <v>0</v>
      </c>
      <c r="K114" s="8"/>
      <c r="L114" s="8">
        <f>VLOOKUP(K114,'Начисление очков NEW'!$G$4:$H$68,2,FALSE)</f>
        <v>0</v>
      </c>
      <c r="M114" s="59"/>
      <c r="N114" s="59">
        <f>VLOOKUP(M114,'Начисление очков NEW'!$B$4:$C$68,2,FALSE)</f>
        <v>0</v>
      </c>
      <c r="O114" s="59"/>
      <c r="P114" s="59">
        <f>VLOOKUP(O114,'Начисление очков NEW'!$V$4:$W$68,2,FALSE)</f>
        <v>0</v>
      </c>
      <c r="Q114" s="8"/>
      <c r="R114" s="8">
        <f>VLOOKUP(Q114,'Начисление очков NEW'!$G$4:$H$68,2,FALSE)</f>
        <v>0</v>
      </c>
      <c r="S114" s="59"/>
      <c r="T114" s="59">
        <f>VLOOKUP(S114,'Начисление очков NEW'!$G$4:$H$68,2,FALSE)</f>
        <v>0</v>
      </c>
      <c r="U114" s="8"/>
      <c r="V114" s="8">
        <f>VLOOKUP(U114,'Начисление очков NEW'!$B$4:$C$68,2,FALSE)</f>
        <v>0</v>
      </c>
      <c r="W114" s="8"/>
      <c r="X114" s="8">
        <f>VLOOKUP(W114,'Начисление очков NEW'!$V$4:$W$68,2,FALSE)</f>
        <v>0</v>
      </c>
      <c r="Y114" s="59"/>
      <c r="Z114" s="59">
        <f>VLOOKUP(Y114,'Начисление очков NEW'!$L$4:$M$68,2,FALSE)</f>
        <v>0</v>
      </c>
      <c r="AA114" s="8"/>
      <c r="AB114" s="8">
        <f>VLOOKUP(AA114,'Начисление очков NEW'!$L$4:$M$68,2,FALSE)</f>
        <v>0</v>
      </c>
      <c r="AC114" s="59"/>
      <c r="AD114" s="59">
        <f>VLOOKUP(AC114,'Начисление очков NEW'!$G$4:$H$68,2,FALSE)</f>
        <v>0</v>
      </c>
      <c r="AE114" s="59"/>
      <c r="AF114" s="59">
        <f>VLOOKUP(AE114,'Начисление очков NEW'!$V$4:$W$68,2,FALSE)</f>
        <v>0</v>
      </c>
      <c r="AG114" s="8"/>
      <c r="AH114" s="8">
        <f>VLOOKUP(AG114,'Начисление очков NEW'!$B$4:$C$68,2,FALSE)</f>
        <v>0</v>
      </c>
      <c r="AI114" s="59"/>
      <c r="AJ114" s="59">
        <f>VLOOKUP(AI114,'Начисление очков NEW'!$G$4:$H$68,2,FALSE)</f>
        <v>0</v>
      </c>
      <c r="AK114" s="8"/>
      <c r="AL114" s="8">
        <f>VLOOKUP(AK114,'Начисление очков NEW'!$G$4:$H$68,2,FALSE)</f>
        <v>0</v>
      </c>
      <c r="AM114" s="70"/>
      <c r="AN114" s="70">
        <f>VLOOKUP(AM114,'Начисление очков NEW'!$G$4:$H$68,2,FALSE)</f>
        <v>0</v>
      </c>
      <c r="AO114" s="74">
        <f>J114+L114+N114+P114+R114+T114+V114+X114+Z114+AB114+AD114+AF114+AH114+AJ114+AL114-I114-K114-M114-O114-Q114-S114-U114-W114-Y114-AA114-AC114-AE114-AG114-AI114-AK114</f>
        <v>0</v>
      </c>
      <c r="AP114" s="74">
        <v>0</v>
      </c>
      <c r="AQ114" s="74">
        <v>103</v>
      </c>
    </row>
    <row r="115" spans="2:43" ht="15.9" customHeight="1" x14ac:dyDescent="0.3">
      <c r="B115" s="49">
        <f t="shared" si="2"/>
        <v>107</v>
      </c>
      <c r="C115" s="10" t="s">
        <v>29</v>
      </c>
      <c r="D115" s="48">
        <f>J115+L115+N115+P115+R115+T115+V115+X115+Z115+AB115+AD115+AF115+AH115+AJ115+AL115</f>
        <v>0</v>
      </c>
      <c r="E115" s="51">
        <f>D115-AP115</f>
        <v>0</v>
      </c>
      <c r="F115" s="50">
        <f>IF(AQ115=0," ",AQ115-B115)</f>
        <v>-3</v>
      </c>
      <c r="G115" s="7">
        <f>IF(I115=0,0,1)+IF(K115=0,0,1)+IF(M115=0,0,1)+IF(O115=0,0,1)+IF(Q115=0,0,1)+IF(S115=0,0,1)+IF(U115=0,0,1)+IF(W115=0,0,1)++IF(Y115=0,0,1)+IF(AA115=0,0,1)+IF(AC115=0,0,1)+IF(AE115=0,0,1)+IF(AG115=0,0,1)+IF(AI115=0,0,1)+IF(AK115=0,0,1)</f>
        <v>0</v>
      </c>
      <c r="H115" s="63" t="str">
        <f>IF(D115=0, "", D115/G115)</f>
        <v/>
      </c>
      <c r="I115" s="59"/>
      <c r="J115" s="59">
        <f>VLOOKUP(I115,'Начисление очков NEW'!$G$4:$H$68,2,FALSE)</f>
        <v>0</v>
      </c>
      <c r="K115" s="8"/>
      <c r="L115" s="8">
        <f>VLOOKUP(K115,'Начисление очков NEW'!$G$4:$H$68,2,FALSE)</f>
        <v>0</v>
      </c>
      <c r="M115" s="59"/>
      <c r="N115" s="59">
        <f>VLOOKUP(M115,'Начисление очков NEW'!$B$4:$C$68,2,FALSE)</f>
        <v>0</v>
      </c>
      <c r="O115" s="59"/>
      <c r="P115" s="59">
        <f>VLOOKUP(O115,'Начисление очков NEW'!$V$4:$W$68,2,FALSE)</f>
        <v>0</v>
      </c>
      <c r="Q115" s="8"/>
      <c r="R115" s="8">
        <f>VLOOKUP(Q115,'Начисление очков NEW'!$G$4:$H$68,2,FALSE)</f>
        <v>0</v>
      </c>
      <c r="S115" s="59"/>
      <c r="T115" s="59">
        <f>VLOOKUP(S115,'Начисление очков NEW'!$G$4:$H$68,2,FALSE)</f>
        <v>0</v>
      </c>
      <c r="U115" s="8"/>
      <c r="V115" s="8">
        <f>VLOOKUP(U115,'Начисление очков NEW'!$B$4:$C$68,2,FALSE)</f>
        <v>0</v>
      </c>
      <c r="W115" s="8"/>
      <c r="X115" s="8">
        <f>VLOOKUP(W115,'Начисление очков NEW'!$V$4:$W$68,2,FALSE)</f>
        <v>0</v>
      </c>
      <c r="Y115" s="59"/>
      <c r="Z115" s="59">
        <f>VLOOKUP(Y115,'Начисление очков NEW'!$L$4:$M$68,2,FALSE)</f>
        <v>0</v>
      </c>
      <c r="AA115" s="8"/>
      <c r="AB115" s="8">
        <f>VLOOKUP(AA115,'Начисление очков NEW'!$L$4:$M$68,2,FALSE)</f>
        <v>0</v>
      </c>
      <c r="AC115" s="59"/>
      <c r="AD115" s="59">
        <f>VLOOKUP(AC115,'Начисление очков NEW'!$G$4:$H$68,2,FALSE)</f>
        <v>0</v>
      </c>
      <c r="AE115" s="59"/>
      <c r="AF115" s="59">
        <f>VLOOKUP(AE115,'Начисление очков NEW'!$V$4:$W$68,2,FALSE)</f>
        <v>0</v>
      </c>
      <c r="AG115" s="8"/>
      <c r="AH115" s="8">
        <f>VLOOKUP(AG115,'Начисление очков NEW'!$B$4:$C$68,2,FALSE)</f>
        <v>0</v>
      </c>
      <c r="AI115" s="59"/>
      <c r="AJ115" s="59">
        <f>VLOOKUP(AI115,'Начисление очков NEW'!$G$4:$H$68,2,FALSE)</f>
        <v>0</v>
      </c>
      <c r="AK115" s="8"/>
      <c r="AL115" s="8">
        <f>VLOOKUP(AK115,'Начисление очков NEW'!$G$4:$H$68,2,FALSE)</f>
        <v>0</v>
      </c>
      <c r="AM115" s="70"/>
      <c r="AN115" s="70">
        <f>VLOOKUP(AM115,'Начисление очков NEW'!$G$4:$H$68,2,FALSE)</f>
        <v>0</v>
      </c>
      <c r="AO115" s="74">
        <f>J115+L115+N115+P115+R115+T115+V115+X115+Z115+AB115+AD115+AF115+AH115+AJ115+AL115-I115-K115-M115-O115-Q115-S115-U115-W115-Y115-AA115-AC115-AE115-AG115-AI115-AK115</f>
        <v>0</v>
      </c>
      <c r="AP115" s="74">
        <v>0</v>
      </c>
      <c r="AQ115" s="74">
        <v>104</v>
      </c>
    </row>
    <row r="116" spans="2:43" ht="15.9" customHeight="1" x14ac:dyDescent="0.3">
      <c r="B116" s="49">
        <f t="shared" si="2"/>
        <v>108</v>
      </c>
      <c r="C116" s="10" t="s">
        <v>65</v>
      </c>
      <c r="D116" s="48">
        <f>J116+L116+N116+P116+R116+T116+V116+X116+Z116+AB116+AD116+AF116+AH116+AJ116+AL116</f>
        <v>0</v>
      </c>
      <c r="E116" s="51">
        <f>D116-AP116</f>
        <v>0</v>
      </c>
      <c r="F116" s="50">
        <f>IF(AQ116=0," ",AQ116-B116)</f>
        <v>-3</v>
      </c>
      <c r="G116" s="7">
        <f>IF(I116=0,0,1)+IF(K116=0,0,1)+IF(M116=0,0,1)+IF(O116=0,0,1)+IF(Q116=0,0,1)+IF(S116=0,0,1)+IF(U116=0,0,1)+IF(W116=0,0,1)++IF(Y116=0,0,1)+IF(AA116=0,0,1)+IF(AC116=0,0,1)+IF(AE116=0,0,1)+IF(AG116=0,0,1)+IF(AI116=0,0,1)+IF(AK116=0,0,1)</f>
        <v>0</v>
      </c>
      <c r="H116" s="63" t="str">
        <f>IF(D116=0, "", D116/G116)</f>
        <v/>
      </c>
      <c r="I116" s="59"/>
      <c r="J116" s="59">
        <f>VLOOKUP(I116,'Начисление очков NEW'!$G$4:$H$68,2,FALSE)</f>
        <v>0</v>
      </c>
      <c r="K116" s="8"/>
      <c r="L116" s="8">
        <f>VLOOKUP(K116,'Начисление очков NEW'!$G$4:$H$68,2,FALSE)</f>
        <v>0</v>
      </c>
      <c r="M116" s="59"/>
      <c r="N116" s="59">
        <f>VLOOKUP(M116,'Начисление очков NEW'!$B$4:$C$68,2,FALSE)</f>
        <v>0</v>
      </c>
      <c r="O116" s="59"/>
      <c r="P116" s="59">
        <f>VLOOKUP(O116,'Начисление очков NEW'!$V$4:$W$68,2,FALSE)</f>
        <v>0</v>
      </c>
      <c r="Q116" s="8"/>
      <c r="R116" s="8">
        <f>VLOOKUP(Q116,'Начисление очков NEW'!$G$4:$H$68,2,FALSE)</f>
        <v>0</v>
      </c>
      <c r="S116" s="59"/>
      <c r="T116" s="59">
        <f>VLOOKUP(S116,'Начисление очков NEW'!$G$4:$H$68,2,FALSE)</f>
        <v>0</v>
      </c>
      <c r="U116" s="8"/>
      <c r="V116" s="8">
        <f>VLOOKUP(U116,'Начисление очков NEW'!$B$4:$C$68,2,FALSE)</f>
        <v>0</v>
      </c>
      <c r="W116" s="8"/>
      <c r="X116" s="8">
        <f>VLOOKUP(W116,'Начисление очков NEW'!$V$4:$W$68,2,FALSE)</f>
        <v>0</v>
      </c>
      <c r="Y116" s="59"/>
      <c r="Z116" s="59">
        <f>VLOOKUP(Y116,'Начисление очков NEW'!$L$4:$M$68,2,FALSE)</f>
        <v>0</v>
      </c>
      <c r="AA116" s="8"/>
      <c r="AB116" s="8">
        <f>VLOOKUP(AA116,'Начисление очков NEW'!$L$4:$M$68,2,FALSE)</f>
        <v>0</v>
      </c>
      <c r="AC116" s="59"/>
      <c r="AD116" s="59">
        <f>VLOOKUP(AC116,'Начисление очков NEW'!$G$4:$H$68,2,FALSE)</f>
        <v>0</v>
      </c>
      <c r="AE116" s="59"/>
      <c r="AF116" s="59">
        <f>VLOOKUP(AE116,'Начисление очков NEW'!$V$4:$W$68,2,FALSE)</f>
        <v>0</v>
      </c>
      <c r="AG116" s="8"/>
      <c r="AH116" s="8">
        <f>VLOOKUP(AG116,'Начисление очков NEW'!$B$4:$C$68,2,FALSE)</f>
        <v>0</v>
      </c>
      <c r="AI116" s="59"/>
      <c r="AJ116" s="59">
        <f>VLOOKUP(AI116,'Начисление очков NEW'!$G$4:$H$68,2,FALSE)</f>
        <v>0</v>
      </c>
      <c r="AK116" s="8"/>
      <c r="AL116" s="8">
        <f>VLOOKUP(AK116,'Начисление очков NEW'!$G$4:$H$68,2,FALSE)</f>
        <v>0</v>
      </c>
      <c r="AM116" s="70"/>
      <c r="AN116" s="70">
        <f>VLOOKUP(AM116,'Начисление очков NEW'!$G$4:$H$68,2,FALSE)</f>
        <v>0</v>
      </c>
      <c r="AO116" s="74">
        <f>J116+L116+N116+P116+R116+T116+V116+X116+Z116+AB116+AD116+AF116+AH116+AJ116+AL116-I116-K116-M116-O116-Q116-S116-U116-W116-Y116-AA116-AC116-AE116-AG116-AI116-AK116</f>
        <v>0</v>
      </c>
      <c r="AP116" s="74">
        <v>0</v>
      </c>
      <c r="AQ116" s="74">
        <v>105</v>
      </c>
    </row>
    <row r="117" spans="2:43" ht="15.9" customHeight="1" x14ac:dyDescent="0.3">
      <c r="B117" s="49">
        <f t="shared" si="2"/>
        <v>109</v>
      </c>
      <c r="C117" s="10" t="s">
        <v>60</v>
      </c>
      <c r="D117" s="48">
        <f>J117+L117+N117+P117+R117+T117+V117+X117+Z117+AB117+AD117+AF117+AH117+AJ117+AL117</f>
        <v>0</v>
      </c>
      <c r="E117" s="51">
        <f>D117-AP117</f>
        <v>0</v>
      </c>
      <c r="F117" s="50">
        <f>IF(AQ117=0," ",AQ117-B117)</f>
        <v>-3</v>
      </c>
      <c r="G117" s="7">
        <f>IF(I117=0,0,1)+IF(K117=0,0,1)+IF(M117=0,0,1)+IF(O117=0,0,1)+IF(Q117=0,0,1)+IF(S117=0,0,1)+IF(U117=0,0,1)+IF(W117=0,0,1)++IF(Y117=0,0,1)+IF(AA117=0,0,1)+IF(AC117=0,0,1)+IF(AE117=0,0,1)+IF(AG117=0,0,1)+IF(AI117=0,0,1)+IF(AK117=0,0,1)</f>
        <v>0</v>
      </c>
      <c r="H117" s="63" t="str">
        <f>IF(D117=0, "", D117/G117)</f>
        <v/>
      </c>
      <c r="I117" s="59"/>
      <c r="J117" s="59">
        <f>VLOOKUP(I117,'Начисление очков NEW'!$G$4:$H$68,2,FALSE)</f>
        <v>0</v>
      </c>
      <c r="K117" s="8"/>
      <c r="L117" s="8">
        <f>VLOOKUP(K117,'Начисление очков NEW'!$G$4:$H$68,2,FALSE)</f>
        <v>0</v>
      </c>
      <c r="M117" s="59"/>
      <c r="N117" s="59">
        <f>VLOOKUP(M117,'Начисление очков NEW'!$B$4:$C$68,2,FALSE)</f>
        <v>0</v>
      </c>
      <c r="O117" s="59"/>
      <c r="P117" s="59">
        <f>VLOOKUP(O117,'Начисление очков NEW'!$V$4:$W$68,2,FALSE)</f>
        <v>0</v>
      </c>
      <c r="Q117" s="8"/>
      <c r="R117" s="8">
        <f>VLOOKUP(Q117,'Начисление очков NEW'!$G$4:$H$68,2,FALSE)</f>
        <v>0</v>
      </c>
      <c r="S117" s="59"/>
      <c r="T117" s="59">
        <f>VLOOKUP(S117,'Начисление очков NEW'!$G$4:$H$68,2,FALSE)</f>
        <v>0</v>
      </c>
      <c r="U117" s="8"/>
      <c r="V117" s="8">
        <f>VLOOKUP(U117,'Начисление очков NEW'!$B$4:$C$68,2,FALSE)</f>
        <v>0</v>
      </c>
      <c r="W117" s="8"/>
      <c r="X117" s="8">
        <f>VLOOKUP(W117,'Начисление очков NEW'!$V$4:$W$68,2,FALSE)</f>
        <v>0</v>
      </c>
      <c r="Y117" s="59"/>
      <c r="Z117" s="59">
        <f>VLOOKUP(Y117,'Начисление очков NEW'!$L$4:$M$68,2,FALSE)</f>
        <v>0</v>
      </c>
      <c r="AA117" s="8"/>
      <c r="AB117" s="8">
        <f>VLOOKUP(AA117,'Начисление очков NEW'!$L$4:$M$68,2,FALSE)</f>
        <v>0</v>
      </c>
      <c r="AC117" s="59"/>
      <c r="AD117" s="59">
        <f>VLOOKUP(AC117,'Начисление очков NEW'!$G$4:$H$68,2,FALSE)</f>
        <v>0</v>
      </c>
      <c r="AE117" s="59"/>
      <c r="AF117" s="59">
        <f>VLOOKUP(AE117,'Начисление очков NEW'!$V$4:$W$68,2,FALSE)</f>
        <v>0</v>
      </c>
      <c r="AG117" s="8"/>
      <c r="AH117" s="8">
        <f>VLOOKUP(AG117,'Начисление очков NEW'!$B$4:$C$68,2,FALSE)</f>
        <v>0</v>
      </c>
      <c r="AI117" s="59"/>
      <c r="AJ117" s="59">
        <f>VLOOKUP(AI117,'Начисление очков NEW'!$G$4:$H$68,2,FALSE)</f>
        <v>0</v>
      </c>
      <c r="AK117" s="8"/>
      <c r="AL117" s="8">
        <f>VLOOKUP(AK117,'Начисление очков NEW'!$G$4:$H$68,2,FALSE)</f>
        <v>0</v>
      </c>
      <c r="AM117" s="70"/>
      <c r="AN117" s="70">
        <f>VLOOKUP(AM117,'Начисление очков NEW'!$G$4:$H$68,2,FALSE)</f>
        <v>0</v>
      </c>
      <c r="AO117" s="74">
        <f>J117+L117+N117+P117+R117+T117+V117+X117+Z117+AB117+AD117+AF117+AH117+AJ117+AL117-I117-K117-M117-O117-Q117-S117-U117-W117-Y117-AA117-AC117-AE117-AG117-AI117-AK117</f>
        <v>0</v>
      </c>
      <c r="AP117" s="74">
        <v>0</v>
      </c>
      <c r="AQ117" s="74">
        <v>106</v>
      </c>
    </row>
    <row r="118" spans="2:43" ht="15.9" customHeight="1" x14ac:dyDescent="0.3">
      <c r="B118" s="49">
        <f t="shared" si="2"/>
        <v>110</v>
      </c>
      <c r="C118" s="10" t="s">
        <v>62</v>
      </c>
      <c r="D118" s="48">
        <f>J118+L118+N118+P118+R118+T118+V118+X118+Z118+AB118+AD118+AF118+AH118+AJ118+AL118</f>
        <v>0</v>
      </c>
      <c r="E118" s="51">
        <f>D118-AP118</f>
        <v>0</v>
      </c>
      <c r="F118" s="50">
        <f>IF(AQ118=0," ",AQ118-B118)</f>
        <v>-3</v>
      </c>
      <c r="G118" s="7">
        <f>IF(I118=0,0,1)+IF(K118=0,0,1)+IF(M118=0,0,1)+IF(O118=0,0,1)+IF(Q118=0,0,1)+IF(S118=0,0,1)+IF(U118=0,0,1)+IF(W118=0,0,1)++IF(Y118=0,0,1)+IF(AA118=0,0,1)+IF(AC118=0,0,1)+IF(AE118=0,0,1)+IF(AG118=0,0,1)+IF(AI118=0,0,1)+IF(AK118=0,0,1)</f>
        <v>0</v>
      </c>
      <c r="H118" s="63" t="str">
        <f>IF(D118=0, "", D118/G118)</f>
        <v/>
      </c>
      <c r="I118" s="59"/>
      <c r="J118" s="59">
        <f>VLOOKUP(I118,'Начисление очков NEW'!$G$4:$H$68,2,FALSE)</f>
        <v>0</v>
      </c>
      <c r="K118" s="8"/>
      <c r="L118" s="8">
        <f>VLOOKUP(K118,'Начисление очков NEW'!$G$4:$H$68,2,FALSE)</f>
        <v>0</v>
      </c>
      <c r="M118" s="59"/>
      <c r="N118" s="59">
        <f>VLOOKUP(M118,'Начисление очков NEW'!$B$4:$C$68,2,FALSE)</f>
        <v>0</v>
      </c>
      <c r="O118" s="59"/>
      <c r="P118" s="59">
        <f>VLOOKUP(O118,'Начисление очков NEW'!$V$4:$W$68,2,FALSE)</f>
        <v>0</v>
      </c>
      <c r="Q118" s="8"/>
      <c r="R118" s="8">
        <f>VLOOKUP(Q118,'Начисление очков NEW'!$G$4:$H$68,2,FALSE)</f>
        <v>0</v>
      </c>
      <c r="S118" s="59"/>
      <c r="T118" s="59">
        <f>VLOOKUP(S118,'Начисление очков NEW'!$G$4:$H$68,2,FALSE)</f>
        <v>0</v>
      </c>
      <c r="U118" s="8"/>
      <c r="V118" s="8">
        <f>VLOOKUP(U118,'Начисление очков NEW'!$B$4:$C$68,2,FALSE)</f>
        <v>0</v>
      </c>
      <c r="W118" s="8"/>
      <c r="X118" s="8">
        <f>VLOOKUP(W118,'Начисление очков NEW'!$V$4:$W$68,2,FALSE)</f>
        <v>0</v>
      </c>
      <c r="Y118" s="59"/>
      <c r="Z118" s="59">
        <f>VLOOKUP(Y118,'Начисление очков NEW'!$L$4:$M$68,2,FALSE)</f>
        <v>0</v>
      </c>
      <c r="AA118" s="8"/>
      <c r="AB118" s="8">
        <f>VLOOKUP(AA118,'Начисление очков NEW'!$L$4:$M$68,2,FALSE)</f>
        <v>0</v>
      </c>
      <c r="AC118" s="59"/>
      <c r="AD118" s="59">
        <f>VLOOKUP(AC118,'Начисление очков NEW'!$G$4:$H$68,2,FALSE)</f>
        <v>0</v>
      </c>
      <c r="AE118" s="59"/>
      <c r="AF118" s="59">
        <f>VLOOKUP(AE118,'Начисление очков NEW'!$V$4:$W$68,2,FALSE)</f>
        <v>0</v>
      </c>
      <c r="AG118" s="8"/>
      <c r="AH118" s="8">
        <f>VLOOKUP(AG118,'Начисление очков NEW'!$B$4:$C$68,2,FALSE)</f>
        <v>0</v>
      </c>
      <c r="AI118" s="59"/>
      <c r="AJ118" s="59">
        <f>VLOOKUP(AI118,'Начисление очков NEW'!$G$4:$H$68,2,FALSE)</f>
        <v>0</v>
      </c>
      <c r="AK118" s="8"/>
      <c r="AL118" s="8">
        <f>VLOOKUP(AK118,'Начисление очков NEW'!$G$4:$H$68,2,FALSE)</f>
        <v>0</v>
      </c>
      <c r="AM118" s="70"/>
      <c r="AN118" s="70">
        <f>VLOOKUP(AM118,'Начисление очков NEW'!$G$4:$H$68,2,FALSE)</f>
        <v>0</v>
      </c>
      <c r="AO118" s="74">
        <f>J118+L118+N118+P118+R118+T118+V118+X118+Z118+AB118+AD118+AF118+AH118+AJ118+AL118-I118-K118-M118-O118-Q118-S118-U118-W118-Y118-AA118-AC118-AE118-AG118-AI118-AK118</f>
        <v>0</v>
      </c>
      <c r="AP118" s="74">
        <v>0</v>
      </c>
      <c r="AQ118" s="74">
        <v>107</v>
      </c>
    </row>
    <row r="119" spans="2:43" ht="15.9" customHeight="1" x14ac:dyDescent="0.3">
      <c r="B119" s="49">
        <f t="shared" si="2"/>
        <v>111</v>
      </c>
      <c r="C119" s="10"/>
      <c r="D119" s="48">
        <f t="shared" ref="D119" si="3">J119+L119+N119+P119+R119+T119+V119+X119+Z119+AB119+AD119+AF119+AH119+AJ119+AL119</f>
        <v>0</v>
      </c>
      <c r="E119" s="51">
        <f>D119-AP119</f>
        <v>0</v>
      </c>
      <c r="F119" s="50" t="str">
        <f>IF(AQ119=0," ",AQ119-B119)</f>
        <v xml:space="preserve"> </v>
      </c>
      <c r="G119" s="7">
        <f t="shared" ref="G119" si="4">IF(I119=0,0,1)+IF(K119=0,0,1)+IF(M119=0,0,1)+IF(O119=0,0,1)+IF(Q119=0,0,1)+IF(S119=0,0,1)+IF(U119=0,0,1)+IF(W119=0,0,1)++IF(Y119=0,0,1)+IF(AA119=0,0,1)+IF(AC119=0,0,1)+IF(AE119=0,0,1)+IF(AG119=0,0,1)+IF(AI119=0,0,1)+IF(AK119=0,0,1)</f>
        <v>0</v>
      </c>
      <c r="H119" s="63" t="str">
        <f t="shared" ref="H119" si="5">IF(D119=0, "", D119/G119)</f>
        <v/>
      </c>
      <c r="I119" s="59"/>
      <c r="J119" s="59">
        <f>VLOOKUP(I119,'Начисление очков NEW'!$G$4:$H$68,2,FALSE)</f>
        <v>0</v>
      </c>
      <c r="K119" s="8"/>
      <c r="L119" s="8">
        <f>VLOOKUP(K119,'Начисление очков NEW'!$G$4:$H$68,2,FALSE)</f>
        <v>0</v>
      </c>
      <c r="M119" s="59"/>
      <c r="N119" s="59">
        <f>VLOOKUP(M119,'Начисление очков NEW'!$B$4:$C$68,2,FALSE)</f>
        <v>0</v>
      </c>
      <c r="O119" s="59"/>
      <c r="P119" s="59">
        <f>VLOOKUP(O119,'Начисление очков NEW'!$V$4:$W$68,2,FALSE)</f>
        <v>0</v>
      </c>
      <c r="Q119" s="8"/>
      <c r="R119" s="8">
        <f>VLOOKUP(Q119,'Начисление очков NEW'!$G$4:$H$68,2,FALSE)</f>
        <v>0</v>
      </c>
      <c r="S119" s="59"/>
      <c r="T119" s="59">
        <f>VLOOKUP(S119,'Начисление очков NEW'!$G$4:$H$68,2,FALSE)</f>
        <v>0</v>
      </c>
      <c r="U119" s="8"/>
      <c r="V119" s="8">
        <f>VLOOKUP(U119,'Начисление очков NEW'!$B$4:$C$68,2,FALSE)</f>
        <v>0</v>
      </c>
      <c r="W119" s="8"/>
      <c r="X119" s="8">
        <f>VLOOKUP(W119,'Начисление очков NEW'!$V$4:$W$68,2,FALSE)</f>
        <v>0</v>
      </c>
      <c r="Y119" s="59"/>
      <c r="Z119" s="59">
        <f>VLOOKUP(Y119,'Начисление очков NEW'!$L$4:$M$68,2,FALSE)</f>
        <v>0</v>
      </c>
      <c r="AA119" s="8"/>
      <c r="AB119" s="8">
        <f>VLOOKUP(AA119,'Начисление очков NEW'!$L$4:$M$68,2,FALSE)</f>
        <v>0</v>
      </c>
      <c r="AC119" s="59"/>
      <c r="AD119" s="59">
        <f>VLOOKUP(AC119,'Начисление очков NEW'!$G$4:$H$68,2,FALSE)</f>
        <v>0</v>
      </c>
      <c r="AE119" s="59"/>
      <c r="AF119" s="59">
        <f>VLOOKUP(AE119,'Начисление очков NEW'!$V$4:$W$68,2,FALSE)</f>
        <v>0</v>
      </c>
      <c r="AG119" s="8"/>
      <c r="AH119" s="8">
        <f>VLOOKUP(AG119,'Начисление очков NEW'!$B$4:$C$68,2,FALSE)</f>
        <v>0</v>
      </c>
      <c r="AI119" s="59"/>
      <c r="AJ119" s="59">
        <f>VLOOKUP(AI119,'Начисление очков NEW'!$G$4:$H$68,2,FALSE)</f>
        <v>0</v>
      </c>
      <c r="AK119" s="8"/>
      <c r="AL119" s="8">
        <f>VLOOKUP(AK119,'Начисление очков NEW'!$G$4:$H$68,2,FALSE)</f>
        <v>0</v>
      </c>
      <c r="AM119" s="70"/>
      <c r="AN119" s="70">
        <f>VLOOKUP(AM119,'Начисление очков NEW'!$G$4:$H$68,2,FALSE)</f>
        <v>0</v>
      </c>
      <c r="AO119" s="74">
        <f t="shared" ref="AO119" si="6">J119+L119+N119+P119+R119+T119+V119+X119+Z119+AB119+AD119+AF119+AH119+AJ119+AL119-I119-K119-M119-O119-Q119-S119-U119-W119-Y119-AA119-AC119-AE119-AG119-AI119-AK119</f>
        <v>0</v>
      </c>
      <c r="AP119" s="74">
        <v>0</v>
      </c>
      <c r="AQ119" s="74"/>
    </row>
  </sheetData>
  <sortState ref="C9:AQ118">
    <sortCondition descending="1" ref="D9:D118"/>
    <sortCondition descending="1" ref="AO9:AO118"/>
    <sortCondition ref="C9:C118"/>
  </sortState>
  <mergeCells count="54">
    <mergeCell ref="I6:J6"/>
    <mergeCell ref="I7:J7"/>
    <mergeCell ref="B6:B8"/>
    <mergeCell ref="C6:C8"/>
    <mergeCell ref="H6:H8"/>
    <mergeCell ref="D6:E8"/>
    <mergeCell ref="F6:F8"/>
    <mergeCell ref="G6:G8"/>
    <mergeCell ref="AQ6:AQ8"/>
    <mergeCell ref="AO6:AO8"/>
    <mergeCell ref="W7:X7"/>
    <mergeCell ref="AI6:AJ6"/>
    <mergeCell ref="AA6:AB6"/>
    <mergeCell ref="AA7:AB7"/>
    <mergeCell ref="AK6:AL6"/>
    <mergeCell ref="AK7:AL7"/>
    <mergeCell ref="AP6:AP8"/>
    <mergeCell ref="U6:X6"/>
    <mergeCell ref="AI5:AJ5"/>
    <mergeCell ref="AM5:AN5"/>
    <mergeCell ref="AG5:AH5"/>
    <mergeCell ref="AK5:AL5"/>
    <mergeCell ref="AC5:AF5"/>
    <mergeCell ref="B2:H2"/>
    <mergeCell ref="B3:H3"/>
    <mergeCell ref="B4:H4"/>
    <mergeCell ref="AA5:AB5"/>
    <mergeCell ref="S5:T5"/>
    <mergeCell ref="U5:X5"/>
    <mergeCell ref="M5:P5"/>
    <mergeCell ref="K5:L5"/>
    <mergeCell ref="Y5:Z5"/>
    <mergeCell ref="I5:J5"/>
    <mergeCell ref="Y7:Z7"/>
    <mergeCell ref="U7:V7"/>
    <mergeCell ref="AM6:AN6"/>
    <mergeCell ref="AM7:AN7"/>
    <mergeCell ref="Y6:Z6"/>
    <mergeCell ref="AC6:AF6"/>
    <mergeCell ref="AC7:AD7"/>
    <mergeCell ref="AE7:AF7"/>
    <mergeCell ref="AI7:AJ7"/>
    <mergeCell ref="AG6:AH6"/>
    <mergeCell ref="AG7:AH7"/>
    <mergeCell ref="K7:L7"/>
    <mergeCell ref="S7:T7"/>
    <mergeCell ref="Q5:R5"/>
    <mergeCell ref="Q6:R6"/>
    <mergeCell ref="Q7:R7"/>
    <mergeCell ref="S6:T6"/>
    <mergeCell ref="K6:L6"/>
    <mergeCell ref="M7:N7"/>
    <mergeCell ref="O7:P7"/>
    <mergeCell ref="M6:P6"/>
  </mergeCells>
  <pageMargins left="0.19685039370078741" right="0.19685039370078741" top="0.19685039370078741" bottom="0.19685039370078741" header="0" footer="0"/>
  <pageSetup paperSize="9" scale="30" orientation="landscape" r:id="rId1"/>
  <webPublishItems count="1">
    <webPublishItem id="10701" divId="2013_08_06_Rating_1 MAIN_1_10701" sourceType="range" sourceRef="B2:AN39" destinationFile="C:\Users\idel\Documents\Other\My\Tennis\Подсчет рейтингов\2013_08_06_Rating_1 MAIN_1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68"/>
  <sheetViews>
    <sheetView topLeftCell="A7" workbookViewId="0">
      <selection activeCell="C31" sqref="C31"/>
    </sheetView>
  </sheetViews>
  <sheetFormatPr defaultColWidth="9.109375" defaultRowHeight="14.4" x14ac:dyDescent="0.3"/>
  <cols>
    <col min="1" max="1" width="9.109375" style="11"/>
    <col min="2" max="2" width="9.6640625" style="11" customWidth="1"/>
    <col min="3" max="3" width="15.6640625" style="13" customWidth="1"/>
    <col min="4" max="4" width="6.6640625" style="14" customWidth="1"/>
    <col min="5" max="5" width="6.6640625" style="11" customWidth="1"/>
    <col min="6" max="6" width="7.109375" style="11" customWidth="1"/>
    <col min="7" max="7" width="9.6640625" style="11" customWidth="1"/>
    <col min="8" max="8" width="15.6640625" style="13" customWidth="1"/>
    <col min="9" max="9" width="6.6640625" style="14" customWidth="1"/>
    <col min="10" max="10" width="6.6640625" style="11" customWidth="1"/>
    <col min="11" max="11" width="7.109375" style="11" customWidth="1"/>
    <col min="12" max="12" width="9.6640625" style="11" customWidth="1"/>
    <col min="13" max="13" width="15.6640625" style="13" customWidth="1"/>
    <col min="14" max="14" width="6.6640625" style="14" customWidth="1"/>
    <col min="15" max="15" width="6.6640625" style="11" customWidth="1"/>
    <col min="16" max="16" width="7.109375" style="11" customWidth="1"/>
    <col min="17" max="17" width="9.6640625" style="11" customWidth="1"/>
    <col min="18" max="18" width="15.6640625" style="13" customWidth="1"/>
    <col min="19" max="19" width="6.6640625" style="14" customWidth="1"/>
    <col min="20" max="21" width="6.6640625" style="11" customWidth="1"/>
    <col min="22" max="22" width="9.6640625" style="11" customWidth="1"/>
    <col min="23" max="23" width="15.6640625" style="13" customWidth="1"/>
    <col min="24" max="24" width="6.6640625" style="14" customWidth="1"/>
    <col min="25" max="25" width="6.6640625" style="11" customWidth="1"/>
    <col min="26" max="26" width="7.109375" style="11" customWidth="1"/>
    <col min="27" max="27" width="9.6640625" style="11" customWidth="1"/>
    <col min="28" max="28" width="15.6640625" style="13" customWidth="1"/>
    <col min="29" max="29" width="6.6640625" style="14" customWidth="1"/>
    <col min="30" max="30" width="6.6640625" style="11" customWidth="1"/>
    <col min="31" max="16384" width="9.109375" style="11"/>
  </cols>
  <sheetData>
    <row r="2" spans="2:30" ht="30.75" customHeight="1" x14ac:dyDescent="0.3">
      <c r="B2" s="126" t="s">
        <v>117</v>
      </c>
      <c r="C2" s="126"/>
      <c r="D2" s="127"/>
      <c r="G2" s="128" t="s">
        <v>116</v>
      </c>
      <c r="H2" s="128"/>
      <c r="I2" s="129"/>
      <c r="L2" s="130" t="s">
        <v>118</v>
      </c>
      <c r="M2" s="130"/>
      <c r="N2" s="131"/>
      <c r="Q2" s="132" t="s">
        <v>119</v>
      </c>
      <c r="R2" s="133"/>
      <c r="S2" s="134"/>
      <c r="V2" s="123" t="s">
        <v>146</v>
      </c>
      <c r="W2" s="124"/>
      <c r="X2" s="125"/>
      <c r="AA2" s="123" t="s">
        <v>33</v>
      </c>
      <c r="AB2" s="124"/>
      <c r="AC2" s="125"/>
    </row>
    <row r="3" spans="2:30" s="22" customFormat="1" ht="20.25" customHeight="1" x14ac:dyDescent="0.3">
      <c r="B3" s="55" t="s">
        <v>7</v>
      </c>
      <c r="C3" s="55" t="s">
        <v>8</v>
      </c>
      <c r="D3" s="55" t="s">
        <v>12</v>
      </c>
      <c r="E3" s="55" t="s">
        <v>11</v>
      </c>
      <c r="G3" s="55" t="s">
        <v>7</v>
      </c>
      <c r="H3" s="55" t="s">
        <v>8</v>
      </c>
      <c r="I3" s="55" t="s">
        <v>12</v>
      </c>
      <c r="J3" s="55" t="s">
        <v>11</v>
      </c>
      <c r="L3" s="55" t="s">
        <v>7</v>
      </c>
      <c r="M3" s="55" t="s">
        <v>8</v>
      </c>
      <c r="N3" s="55" t="s">
        <v>12</v>
      </c>
      <c r="O3" s="55" t="s">
        <v>11</v>
      </c>
      <c r="Q3" s="55" t="s">
        <v>7</v>
      </c>
      <c r="R3" s="55" t="s">
        <v>8</v>
      </c>
      <c r="S3" s="55" t="s">
        <v>12</v>
      </c>
      <c r="T3" s="55" t="s">
        <v>11</v>
      </c>
      <c r="V3" s="55" t="s">
        <v>7</v>
      </c>
      <c r="W3" s="55" t="s">
        <v>8</v>
      </c>
      <c r="X3" s="55" t="s">
        <v>12</v>
      </c>
      <c r="Y3" s="55" t="s">
        <v>11</v>
      </c>
      <c r="AA3" s="55" t="s">
        <v>7</v>
      </c>
      <c r="AB3" s="55" t="s">
        <v>8</v>
      </c>
      <c r="AC3" s="55" t="s">
        <v>12</v>
      </c>
      <c r="AD3" s="55" t="s">
        <v>11</v>
      </c>
    </row>
    <row r="4" spans="2:30" ht="15" x14ac:dyDescent="0.25">
      <c r="B4" s="6">
        <v>1</v>
      </c>
      <c r="C4" s="65">
        <v>1000</v>
      </c>
      <c r="D4" s="15"/>
      <c r="E4" s="18"/>
      <c r="G4" s="26">
        <v>1</v>
      </c>
      <c r="H4" s="65">
        <v>600</v>
      </c>
      <c r="I4" s="15"/>
      <c r="J4" s="18"/>
      <c r="L4" s="6">
        <v>1</v>
      </c>
      <c r="M4" s="64">
        <v>360</v>
      </c>
      <c r="N4" s="15"/>
      <c r="O4" s="18"/>
      <c r="Q4" s="6">
        <v>1</v>
      </c>
      <c r="R4" s="64">
        <v>215</v>
      </c>
      <c r="S4" s="15"/>
      <c r="T4" s="18"/>
      <c r="V4" s="6">
        <v>1</v>
      </c>
      <c r="W4" s="64">
        <v>130</v>
      </c>
      <c r="X4" s="15"/>
      <c r="Y4" s="18"/>
      <c r="AA4" s="6">
        <v>1</v>
      </c>
      <c r="AB4" s="68">
        <f>80</f>
        <v>80</v>
      </c>
      <c r="AC4" s="15"/>
      <c r="AD4" s="18"/>
    </row>
    <row r="5" spans="2:30" ht="15" x14ac:dyDescent="0.25">
      <c r="B5" s="5">
        <v>2</v>
      </c>
      <c r="C5" s="65">
        <f>C4*0.6</f>
        <v>600</v>
      </c>
      <c r="D5" s="16">
        <f t="shared" ref="D5:D36" si="0">IF(C5=0,0,IF(C4=0,0,C5/C4))</f>
        <v>0.6</v>
      </c>
      <c r="E5" s="19"/>
      <c r="G5" s="5">
        <v>2</v>
      </c>
      <c r="H5" s="65">
        <f>H4*0.6</f>
        <v>360</v>
      </c>
      <c r="I5" s="16">
        <f t="shared" ref="I5:I68" si="1">IF(H5=0,0,IF(H4=0,0,H5/H4))</f>
        <v>0.6</v>
      </c>
      <c r="J5" s="19"/>
      <c r="L5" s="5">
        <v>2</v>
      </c>
      <c r="M5" s="64">
        <v>215</v>
      </c>
      <c r="N5" s="16">
        <f t="shared" ref="N5:N68" si="2">IF(M5=0,0,IF(M4=0,0,M5/M4))</f>
        <v>0.59722222222222221</v>
      </c>
      <c r="O5" s="19"/>
      <c r="Q5" s="5">
        <v>2</v>
      </c>
      <c r="R5" s="64">
        <v>130</v>
      </c>
      <c r="S5" s="16">
        <f t="shared" ref="S5:S68" si="3">IF(R5=0,0,IF(R4=0,0,R5/R4))</f>
        <v>0.60465116279069764</v>
      </c>
      <c r="T5" s="19"/>
      <c r="V5" s="5">
        <v>2</v>
      </c>
      <c r="W5" s="64">
        <v>80</v>
      </c>
      <c r="X5" s="16">
        <f t="shared" ref="X5:X68" si="4">IF(W5=0,0,IF(W4=0,0,W5/W4))</f>
        <v>0.61538461538461542</v>
      </c>
      <c r="Y5" s="19"/>
      <c r="AA5" s="5">
        <v>2</v>
      </c>
      <c r="AB5" s="68">
        <v>48</v>
      </c>
      <c r="AC5" s="16">
        <f t="shared" ref="AC5:AC68" si="5">IF(AB5=0,0,IF(AB4=0,0,AB5/AB4))</f>
        <v>0.6</v>
      </c>
      <c r="AD5" s="19"/>
    </row>
    <row r="6" spans="2:30" ht="15" x14ac:dyDescent="0.25">
      <c r="B6" s="5">
        <v>3</v>
      </c>
      <c r="C6" s="65">
        <f>C5*0.7</f>
        <v>420</v>
      </c>
      <c r="D6" s="25">
        <f t="shared" si="0"/>
        <v>0.7</v>
      </c>
      <c r="E6" s="29">
        <f>C6/C4</f>
        <v>0.42</v>
      </c>
      <c r="G6" s="5">
        <v>3</v>
      </c>
      <c r="H6" s="65">
        <v>250</v>
      </c>
      <c r="I6" s="25">
        <f t="shared" si="1"/>
        <v>0.69444444444444442</v>
      </c>
      <c r="J6" s="29"/>
      <c r="L6" s="5">
        <v>3</v>
      </c>
      <c r="M6" s="64">
        <v>150</v>
      </c>
      <c r="N6" s="25">
        <f t="shared" si="2"/>
        <v>0.69767441860465118</v>
      </c>
      <c r="O6" s="29"/>
      <c r="Q6" s="5">
        <v>3</v>
      </c>
      <c r="R6" s="64">
        <v>90</v>
      </c>
      <c r="S6" s="25">
        <f t="shared" si="3"/>
        <v>0.69230769230769229</v>
      </c>
      <c r="T6" s="29"/>
      <c r="V6" s="5">
        <v>3</v>
      </c>
      <c r="W6" s="64">
        <v>55</v>
      </c>
      <c r="X6" s="25">
        <f t="shared" si="4"/>
        <v>0.6875</v>
      </c>
      <c r="Y6" s="29"/>
      <c r="AA6" s="5">
        <v>3</v>
      </c>
      <c r="AB6" s="68">
        <v>33</v>
      </c>
      <c r="AC6" s="25">
        <f t="shared" si="5"/>
        <v>0.6875</v>
      </c>
      <c r="AD6" s="29"/>
    </row>
    <row r="7" spans="2:30" ht="15" x14ac:dyDescent="0.25">
      <c r="B7" s="5">
        <v>4</v>
      </c>
      <c r="C7" s="65">
        <f>C5*0.6</f>
        <v>360</v>
      </c>
      <c r="D7" s="16">
        <f t="shared" si="0"/>
        <v>0.8571428571428571</v>
      </c>
      <c r="E7" s="20">
        <f>IF(C5=0,0,IF(C7=0,0,C7/C5))</f>
        <v>0.6</v>
      </c>
      <c r="G7" s="5">
        <v>4</v>
      </c>
      <c r="H7" s="65">
        <v>215</v>
      </c>
      <c r="I7" s="16">
        <f t="shared" si="1"/>
        <v>0.86</v>
      </c>
      <c r="J7" s="20">
        <f>IF(H5=0,0,IF(H7=0,0,H7/H5))</f>
        <v>0.59722222222222221</v>
      </c>
      <c r="L7" s="5">
        <v>4</v>
      </c>
      <c r="M7" s="64">
        <v>130</v>
      </c>
      <c r="N7" s="16">
        <f t="shared" si="2"/>
        <v>0.8666666666666667</v>
      </c>
      <c r="O7" s="20">
        <f>IF(M5=0,0,IF(M7=0,0,M7/M5))</f>
        <v>0.60465116279069764</v>
      </c>
      <c r="Q7" s="5">
        <v>4</v>
      </c>
      <c r="R7" s="64">
        <v>77</v>
      </c>
      <c r="S7" s="16">
        <f t="shared" si="3"/>
        <v>0.85555555555555551</v>
      </c>
      <c r="T7" s="20">
        <f>IF(R5=0,0,IF(R7=0,0,R7/R5))</f>
        <v>0.59230769230769231</v>
      </c>
      <c r="V7" s="5">
        <v>4</v>
      </c>
      <c r="W7" s="64">
        <v>48</v>
      </c>
      <c r="X7" s="16">
        <f t="shared" si="4"/>
        <v>0.87272727272727268</v>
      </c>
      <c r="Y7" s="20">
        <f>IF(W5=0,0,IF(W7=0,0,W7/W5))</f>
        <v>0.6</v>
      </c>
      <c r="AA7" s="5">
        <v>4</v>
      </c>
      <c r="AB7" s="68">
        <v>28</v>
      </c>
      <c r="AC7" s="16">
        <f t="shared" si="5"/>
        <v>0.84848484848484851</v>
      </c>
      <c r="AD7" s="20">
        <f>IF(AB5=0,0,IF(AB7=0,0,AB7/AB5))</f>
        <v>0.58333333333333337</v>
      </c>
    </row>
    <row r="8" spans="2:30" ht="15" x14ac:dyDescent="0.25">
      <c r="B8" s="5">
        <v>5</v>
      </c>
      <c r="C8" s="65">
        <v>250</v>
      </c>
      <c r="D8" s="25">
        <f t="shared" si="0"/>
        <v>0.69444444444444442</v>
      </c>
      <c r="E8" s="27"/>
      <c r="G8" s="5">
        <v>5</v>
      </c>
      <c r="H8" s="65">
        <v>150</v>
      </c>
      <c r="I8" s="25">
        <f t="shared" si="1"/>
        <v>0.69767441860465118</v>
      </c>
      <c r="J8" s="27"/>
      <c r="L8" s="5">
        <v>5</v>
      </c>
      <c r="M8" s="64">
        <v>90</v>
      </c>
      <c r="N8" s="25">
        <f t="shared" si="2"/>
        <v>0.69230769230769229</v>
      </c>
      <c r="O8" s="27"/>
      <c r="Q8" s="5">
        <v>5</v>
      </c>
      <c r="R8" s="64">
        <v>55</v>
      </c>
      <c r="S8" s="25">
        <f t="shared" si="3"/>
        <v>0.7142857142857143</v>
      </c>
      <c r="T8" s="27"/>
      <c r="V8" s="5">
        <v>5</v>
      </c>
      <c r="W8" s="64">
        <v>40</v>
      </c>
      <c r="X8" s="25">
        <f t="shared" si="4"/>
        <v>0.83333333333333337</v>
      </c>
      <c r="Y8" s="27"/>
      <c r="AA8" s="5">
        <v>5</v>
      </c>
      <c r="AB8" s="68">
        <v>20</v>
      </c>
      <c r="AC8" s="25">
        <f t="shared" si="5"/>
        <v>0.7142857142857143</v>
      </c>
      <c r="AD8" s="27"/>
    </row>
    <row r="9" spans="2:30" ht="15" x14ac:dyDescent="0.25">
      <c r="B9" s="5">
        <v>6</v>
      </c>
      <c r="C9" s="65">
        <v>215</v>
      </c>
      <c r="D9" s="25">
        <f t="shared" si="0"/>
        <v>0.86</v>
      </c>
      <c r="E9" s="29">
        <f>IF(C7=0,0,IF(C9=0,0,C9/C7))</f>
        <v>0.59722222222222221</v>
      </c>
      <c r="G9" s="5">
        <v>6</v>
      </c>
      <c r="H9" s="65">
        <v>130</v>
      </c>
      <c r="I9" s="25">
        <f t="shared" si="1"/>
        <v>0.8666666666666667</v>
      </c>
      <c r="J9" s="29">
        <f>IF(H7=0,0,IF(H9=0,0,H9/H7))</f>
        <v>0.60465116279069764</v>
      </c>
      <c r="L9" s="5">
        <v>6</v>
      </c>
      <c r="M9" s="64">
        <f>M7*0.6</f>
        <v>78</v>
      </c>
      <c r="N9" s="25">
        <f t="shared" si="2"/>
        <v>0.8666666666666667</v>
      </c>
      <c r="O9" s="29">
        <f>IF(M7=0,0,IF(M9=0,0,M9/M7))</f>
        <v>0.6</v>
      </c>
      <c r="Q9" s="5">
        <v>6</v>
      </c>
      <c r="R9" s="64">
        <v>45</v>
      </c>
      <c r="S9" s="25">
        <f t="shared" si="3"/>
        <v>0.81818181818181823</v>
      </c>
      <c r="T9" s="29">
        <f>IF(R7=0,0,IF(R9=0,0,R9/R7))</f>
        <v>0.58441558441558439</v>
      </c>
      <c r="V9" s="5">
        <v>6</v>
      </c>
      <c r="W9" s="64">
        <v>35</v>
      </c>
      <c r="X9" s="25">
        <f t="shared" si="4"/>
        <v>0.875</v>
      </c>
      <c r="Y9" s="29">
        <f>IF(W7=0,0,IF(W9=0,0,W9/W7))</f>
        <v>0.72916666666666663</v>
      </c>
      <c r="AA9" s="5">
        <v>6</v>
      </c>
      <c r="AB9" s="68">
        <v>17</v>
      </c>
      <c r="AC9" s="25">
        <f t="shared" si="5"/>
        <v>0.85</v>
      </c>
      <c r="AD9" s="29">
        <f>IF(AB7=0,0,IF(AB9=0,0,AB9/AB7))</f>
        <v>0.6071428571428571</v>
      </c>
    </row>
    <row r="10" spans="2:30" ht="15" x14ac:dyDescent="0.25">
      <c r="B10" s="5">
        <v>7</v>
      </c>
      <c r="C10" s="65">
        <f>C7*0.5</f>
        <v>180</v>
      </c>
      <c r="D10" s="16">
        <f t="shared" si="0"/>
        <v>0.83720930232558144</v>
      </c>
      <c r="E10" s="18"/>
      <c r="G10" s="5">
        <v>7</v>
      </c>
      <c r="H10" s="65">
        <v>110</v>
      </c>
      <c r="I10" s="16">
        <f t="shared" si="1"/>
        <v>0.84615384615384615</v>
      </c>
      <c r="J10" s="18"/>
      <c r="L10" s="5">
        <v>7</v>
      </c>
      <c r="M10" s="64">
        <f>M7*0.5</f>
        <v>65</v>
      </c>
      <c r="N10" s="16">
        <f t="shared" si="2"/>
        <v>0.83333333333333337</v>
      </c>
      <c r="O10" s="18"/>
      <c r="Q10" s="5">
        <v>7</v>
      </c>
      <c r="R10" s="64">
        <v>38</v>
      </c>
      <c r="S10" s="16">
        <f t="shared" si="3"/>
        <v>0.84444444444444444</v>
      </c>
      <c r="T10" s="18"/>
      <c r="V10" s="5">
        <v>7</v>
      </c>
      <c r="W10" s="64">
        <v>30</v>
      </c>
      <c r="X10" s="16">
        <f t="shared" si="4"/>
        <v>0.8571428571428571</v>
      </c>
      <c r="Y10" s="18"/>
      <c r="AA10" s="5">
        <v>7</v>
      </c>
      <c r="AB10" s="68">
        <v>14</v>
      </c>
      <c r="AC10" s="16">
        <f t="shared" si="5"/>
        <v>0.82352941176470584</v>
      </c>
      <c r="AD10" s="18"/>
    </row>
    <row r="11" spans="2:30" ht="15" x14ac:dyDescent="0.25">
      <c r="B11" s="5">
        <v>8</v>
      </c>
      <c r="C11" s="65">
        <f>C10</f>
        <v>180</v>
      </c>
      <c r="D11" s="16">
        <f t="shared" si="0"/>
        <v>1</v>
      </c>
      <c r="E11" s="20">
        <f>IF(C7=0,0,IF(C11=0,0,C11/C7))</f>
        <v>0.5</v>
      </c>
      <c r="G11" s="5">
        <v>8</v>
      </c>
      <c r="H11" s="65">
        <f>H10</f>
        <v>110</v>
      </c>
      <c r="I11" s="16">
        <f t="shared" si="1"/>
        <v>1</v>
      </c>
      <c r="J11" s="20">
        <f>IF(H7=0,0,IF(H11=0,0,H11/H7))</f>
        <v>0.51162790697674421</v>
      </c>
      <c r="L11" s="5">
        <v>8</v>
      </c>
      <c r="M11" s="64">
        <f>M10</f>
        <v>65</v>
      </c>
      <c r="N11" s="16">
        <f t="shared" si="2"/>
        <v>1</v>
      </c>
      <c r="O11" s="20">
        <f>IF(M7=0,0,IF(M11=0,0,M11/M7))</f>
        <v>0.5</v>
      </c>
      <c r="Q11" s="5">
        <v>8</v>
      </c>
      <c r="R11" s="64">
        <f>R10</f>
        <v>38</v>
      </c>
      <c r="S11" s="16">
        <f t="shared" si="3"/>
        <v>1</v>
      </c>
      <c r="T11" s="20">
        <f>IF(R7=0,0,IF(R11=0,0,R11/R7))</f>
        <v>0.4935064935064935</v>
      </c>
      <c r="V11" s="5">
        <v>8</v>
      </c>
      <c r="W11" s="64">
        <f>W10</f>
        <v>30</v>
      </c>
      <c r="X11" s="16">
        <f t="shared" si="4"/>
        <v>1</v>
      </c>
      <c r="Y11" s="20">
        <f>IF(W7=0,0,IF(W11=0,0,W11/W7))</f>
        <v>0.625</v>
      </c>
      <c r="AA11" s="5">
        <v>8</v>
      </c>
      <c r="AB11" s="68">
        <f>AB10</f>
        <v>14</v>
      </c>
      <c r="AC11" s="16">
        <f t="shared" si="5"/>
        <v>1</v>
      </c>
      <c r="AD11" s="20">
        <f>IF(AB7=0,0,IF(AB11=0,0,AB11/AB7))</f>
        <v>0.5</v>
      </c>
    </row>
    <row r="12" spans="2:30" ht="15" x14ac:dyDescent="0.25">
      <c r="B12" s="5">
        <v>9</v>
      </c>
      <c r="C12" s="65">
        <v>145</v>
      </c>
      <c r="D12" s="25">
        <f t="shared" si="0"/>
        <v>0.80555555555555558</v>
      </c>
      <c r="E12" s="27"/>
      <c r="G12" s="5">
        <v>9</v>
      </c>
      <c r="H12" s="65">
        <v>90</v>
      </c>
      <c r="I12" s="25">
        <f t="shared" si="1"/>
        <v>0.81818181818181823</v>
      </c>
      <c r="J12" s="27"/>
      <c r="L12" s="5">
        <v>9</v>
      </c>
      <c r="M12" s="64">
        <v>50</v>
      </c>
      <c r="N12" s="25">
        <f t="shared" si="2"/>
        <v>0.76923076923076927</v>
      </c>
      <c r="O12" s="27"/>
      <c r="Q12" s="5">
        <v>9</v>
      </c>
      <c r="R12" s="64">
        <v>30</v>
      </c>
      <c r="S12" s="25">
        <f t="shared" si="3"/>
        <v>0.78947368421052633</v>
      </c>
      <c r="T12" s="27"/>
      <c r="V12" s="5">
        <v>9</v>
      </c>
      <c r="W12" s="64">
        <v>25</v>
      </c>
      <c r="X12" s="25">
        <f t="shared" si="4"/>
        <v>0.83333333333333337</v>
      </c>
      <c r="Y12" s="27"/>
      <c r="AA12" s="5">
        <v>9</v>
      </c>
      <c r="AB12" s="68">
        <v>11</v>
      </c>
      <c r="AC12" s="25">
        <f t="shared" si="5"/>
        <v>0.7857142857142857</v>
      </c>
      <c r="AD12" s="27"/>
    </row>
    <row r="13" spans="2:30" ht="15" x14ac:dyDescent="0.25">
      <c r="B13" s="5">
        <v>10</v>
      </c>
      <c r="C13" s="65">
        <v>125</v>
      </c>
      <c r="D13" s="25">
        <f t="shared" si="0"/>
        <v>0.86206896551724133</v>
      </c>
      <c r="E13" s="28">
        <f>IF(C11=0,0,IF(C13=0,0,C13/C11))</f>
        <v>0.69444444444444442</v>
      </c>
      <c r="G13" s="5">
        <v>10</v>
      </c>
      <c r="H13" s="65">
        <v>75</v>
      </c>
      <c r="I13" s="25">
        <f t="shared" si="1"/>
        <v>0.83333333333333337</v>
      </c>
      <c r="J13" s="28">
        <f>IF(H11=0,0,IF(H13=0,0,H13/H11))</f>
        <v>0.68181818181818177</v>
      </c>
      <c r="L13" s="5">
        <v>10</v>
      </c>
      <c r="M13" s="64">
        <v>45</v>
      </c>
      <c r="N13" s="25">
        <f t="shared" si="2"/>
        <v>0.9</v>
      </c>
      <c r="O13" s="28">
        <f>IF(M11=0,0,IF(M13=0,0,M13/M11))</f>
        <v>0.69230769230769229</v>
      </c>
      <c r="Q13" s="5">
        <v>10</v>
      </c>
      <c r="R13" s="64">
        <v>27</v>
      </c>
      <c r="S13" s="25">
        <f t="shared" si="3"/>
        <v>0.9</v>
      </c>
      <c r="T13" s="28">
        <f>IF(R11=0,0,IF(R13=0,0,R13/R11))</f>
        <v>0.71052631578947367</v>
      </c>
      <c r="V13" s="5">
        <v>10</v>
      </c>
      <c r="W13" s="64">
        <v>23</v>
      </c>
      <c r="X13" s="25">
        <f t="shared" si="4"/>
        <v>0.92</v>
      </c>
      <c r="Y13" s="28">
        <f>IF(W11=0,0,IF(W13=0,0,W13/W11))</f>
        <v>0.76666666666666672</v>
      </c>
      <c r="AA13" s="5">
        <v>10</v>
      </c>
      <c r="AB13" s="68">
        <v>10</v>
      </c>
      <c r="AC13" s="25">
        <f t="shared" si="5"/>
        <v>0.90909090909090906</v>
      </c>
      <c r="AD13" s="28">
        <f>IF(AB11=0,0,IF(AB13=0,0,AB13/AB11))</f>
        <v>0.7142857142857143</v>
      </c>
    </row>
    <row r="14" spans="2:30" ht="15" x14ac:dyDescent="0.25">
      <c r="B14" s="5">
        <v>11</v>
      </c>
      <c r="C14" s="65">
        <v>110</v>
      </c>
      <c r="D14" s="16">
        <f t="shared" si="0"/>
        <v>0.88</v>
      </c>
      <c r="E14" s="18"/>
      <c r="G14" s="5">
        <v>11</v>
      </c>
      <c r="H14" s="65">
        <v>65</v>
      </c>
      <c r="I14" s="16">
        <f t="shared" si="1"/>
        <v>0.8666666666666667</v>
      </c>
      <c r="J14" s="18"/>
      <c r="L14" s="5">
        <v>11</v>
      </c>
      <c r="M14" s="64">
        <v>40</v>
      </c>
      <c r="N14" s="16">
        <f t="shared" si="2"/>
        <v>0.88888888888888884</v>
      </c>
      <c r="O14" s="18"/>
      <c r="Q14" s="5">
        <v>11</v>
      </c>
      <c r="R14" s="64">
        <v>23</v>
      </c>
      <c r="S14" s="16">
        <f t="shared" si="3"/>
        <v>0.85185185185185186</v>
      </c>
      <c r="T14" s="18"/>
      <c r="V14" s="5">
        <v>11</v>
      </c>
      <c r="W14" s="64">
        <v>18</v>
      </c>
      <c r="X14" s="16">
        <f t="shared" si="4"/>
        <v>0.78260869565217395</v>
      </c>
      <c r="Y14" s="18"/>
      <c r="AA14" s="5">
        <v>11</v>
      </c>
      <c r="AB14" s="68">
        <v>8</v>
      </c>
      <c r="AC14" s="16">
        <f t="shared" si="5"/>
        <v>0.8</v>
      </c>
      <c r="AD14" s="18"/>
    </row>
    <row r="15" spans="2:30" ht="15" x14ac:dyDescent="0.25">
      <c r="B15" s="5">
        <v>12</v>
      </c>
      <c r="C15" s="65">
        <f>C14</f>
        <v>110</v>
      </c>
      <c r="D15" s="16">
        <f t="shared" si="0"/>
        <v>1</v>
      </c>
      <c r="E15" s="20">
        <f>C14/C11</f>
        <v>0.61111111111111116</v>
      </c>
      <c r="G15" s="5">
        <v>12</v>
      </c>
      <c r="H15" s="65">
        <f>H14</f>
        <v>65</v>
      </c>
      <c r="I15" s="16">
        <f t="shared" si="1"/>
        <v>1</v>
      </c>
      <c r="J15" s="20">
        <f>H15/H11</f>
        <v>0.59090909090909094</v>
      </c>
      <c r="L15" s="5">
        <v>12</v>
      </c>
      <c r="M15" s="64">
        <f>M14</f>
        <v>40</v>
      </c>
      <c r="N15" s="16">
        <f t="shared" si="2"/>
        <v>1</v>
      </c>
      <c r="O15" s="20">
        <f>M14/M11</f>
        <v>0.61538461538461542</v>
      </c>
      <c r="Q15" s="5">
        <v>12</v>
      </c>
      <c r="R15" s="64">
        <f>R14</f>
        <v>23</v>
      </c>
      <c r="S15" s="16">
        <f t="shared" si="3"/>
        <v>1</v>
      </c>
      <c r="T15" s="20">
        <f>R14/R11</f>
        <v>0.60526315789473684</v>
      </c>
      <c r="V15" s="5">
        <v>12</v>
      </c>
      <c r="W15" s="64">
        <v>17</v>
      </c>
      <c r="X15" s="16">
        <f t="shared" si="4"/>
        <v>0.94444444444444442</v>
      </c>
      <c r="Y15" s="20">
        <f>W14/W11</f>
        <v>0.6</v>
      </c>
      <c r="AA15" s="5">
        <v>12</v>
      </c>
      <c r="AB15" s="68">
        <f>AB14</f>
        <v>8</v>
      </c>
      <c r="AC15" s="16">
        <f t="shared" si="5"/>
        <v>1</v>
      </c>
      <c r="AD15" s="20">
        <f>AB14/AB11</f>
        <v>0.5714285714285714</v>
      </c>
    </row>
    <row r="16" spans="2:30" ht="15" x14ac:dyDescent="0.25">
      <c r="B16" s="5">
        <v>13</v>
      </c>
      <c r="C16" s="65">
        <f>C11*0.5</f>
        <v>90</v>
      </c>
      <c r="D16" s="16">
        <f t="shared" si="0"/>
        <v>0.81818181818181823</v>
      </c>
      <c r="E16" s="18"/>
      <c r="G16" s="5">
        <v>13</v>
      </c>
      <c r="H16" s="65">
        <f>H11*0.5</f>
        <v>55</v>
      </c>
      <c r="I16" s="16">
        <f t="shared" si="1"/>
        <v>0.84615384615384615</v>
      </c>
      <c r="J16" s="18"/>
      <c r="L16" s="5">
        <v>13</v>
      </c>
      <c r="M16" s="64">
        <v>36</v>
      </c>
      <c r="N16" s="16">
        <f t="shared" si="2"/>
        <v>0.9</v>
      </c>
      <c r="O16" s="18"/>
      <c r="Q16" s="5">
        <v>13</v>
      </c>
      <c r="R16" s="64">
        <f>R11*0.5</f>
        <v>19</v>
      </c>
      <c r="S16" s="16">
        <f t="shared" si="3"/>
        <v>0.82608695652173914</v>
      </c>
      <c r="T16" s="18"/>
      <c r="V16" s="5">
        <v>13</v>
      </c>
      <c r="W16" s="64">
        <v>13</v>
      </c>
      <c r="X16" s="16">
        <f t="shared" si="4"/>
        <v>0.76470588235294112</v>
      </c>
      <c r="Y16" s="18"/>
      <c r="AA16" s="5">
        <v>13</v>
      </c>
      <c r="AB16" s="68">
        <v>7</v>
      </c>
      <c r="AC16" s="16">
        <f t="shared" si="5"/>
        <v>0.875</v>
      </c>
      <c r="AD16" s="18"/>
    </row>
    <row r="17" spans="2:30" ht="15" x14ac:dyDescent="0.25">
      <c r="B17" s="5">
        <v>14</v>
      </c>
      <c r="C17" s="65">
        <f>C16</f>
        <v>90</v>
      </c>
      <c r="D17" s="16">
        <f t="shared" si="0"/>
        <v>1</v>
      </c>
      <c r="E17" s="18"/>
      <c r="G17" s="5">
        <v>14</v>
      </c>
      <c r="H17" s="65">
        <f>H16</f>
        <v>55</v>
      </c>
      <c r="I17" s="16">
        <f t="shared" si="1"/>
        <v>1</v>
      </c>
      <c r="J17" s="18"/>
      <c r="L17" s="5">
        <v>14</v>
      </c>
      <c r="M17" s="64">
        <v>34</v>
      </c>
      <c r="N17" s="16">
        <f t="shared" si="2"/>
        <v>0.94444444444444442</v>
      </c>
      <c r="O17" s="18"/>
      <c r="Q17" s="5">
        <v>14</v>
      </c>
      <c r="R17" s="64">
        <f>R16</f>
        <v>19</v>
      </c>
      <c r="S17" s="16">
        <f t="shared" si="3"/>
        <v>1</v>
      </c>
      <c r="T17" s="18"/>
      <c r="V17" s="5">
        <v>14</v>
      </c>
      <c r="W17" s="64">
        <v>12</v>
      </c>
      <c r="X17" s="16">
        <f t="shared" si="4"/>
        <v>0.92307692307692313</v>
      </c>
      <c r="Y17" s="18"/>
      <c r="AA17" s="5">
        <v>14</v>
      </c>
      <c r="AB17" s="68">
        <f>AB16</f>
        <v>7</v>
      </c>
      <c r="AC17" s="16">
        <f t="shared" si="5"/>
        <v>1</v>
      </c>
      <c r="AD17" s="18"/>
    </row>
    <row r="18" spans="2:30" ht="15" x14ac:dyDescent="0.25">
      <c r="B18" s="5">
        <v>15</v>
      </c>
      <c r="C18" s="65">
        <f>C17</f>
        <v>90</v>
      </c>
      <c r="D18" s="16">
        <f t="shared" si="0"/>
        <v>1</v>
      </c>
      <c r="E18" s="18"/>
      <c r="G18" s="5">
        <v>15</v>
      </c>
      <c r="H18" s="65">
        <f>H17</f>
        <v>55</v>
      </c>
      <c r="I18" s="16">
        <f t="shared" si="1"/>
        <v>1</v>
      </c>
      <c r="J18" s="18"/>
      <c r="L18" s="5">
        <v>15</v>
      </c>
      <c r="M18" s="64">
        <v>33</v>
      </c>
      <c r="N18" s="16">
        <f t="shared" si="2"/>
        <v>0.97058823529411764</v>
      </c>
      <c r="O18" s="18"/>
      <c r="Q18" s="5">
        <v>15</v>
      </c>
      <c r="R18" s="64">
        <f>R17</f>
        <v>19</v>
      </c>
      <c r="S18" s="16">
        <f t="shared" si="3"/>
        <v>1</v>
      </c>
      <c r="T18" s="18"/>
      <c r="V18" s="5">
        <v>15</v>
      </c>
      <c r="W18" s="64">
        <v>11</v>
      </c>
      <c r="X18" s="16">
        <f t="shared" si="4"/>
        <v>0.91666666666666663</v>
      </c>
      <c r="Y18" s="18"/>
      <c r="AA18" s="5">
        <v>15</v>
      </c>
      <c r="AB18" s="68">
        <f>AB17</f>
        <v>7</v>
      </c>
      <c r="AC18" s="16">
        <f t="shared" si="5"/>
        <v>1</v>
      </c>
      <c r="AD18" s="18"/>
    </row>
    <row r="19" spans="2:30" ht="15" x14ac:dyDescent="0.25">
      <c r="B19" s="5">
        <v>16</v>
      </c>
      <c r="C19" s="65">
        <f>C18</f>
        <v>90</v>
      </c>
      <c r="D19" s="16">
        <f t="shared" si="0"/>
        <v>1</v>
      </c>
      <c r="E19" s="20">
        <f>IF(C11=0,0,IF(C19=0,0,C19/C11))</f>
        <v>0.5</v>
      </c>
      <c r="G19" s="5">
        <v>16</v>
      </c>
      <c r="H19" s="65">
        <f>H18</f>
        <v>55</v>
      </c>
      <c r="I19" s="16">
        <f t="shared" si="1"/>
        <v>1</v>
      </c>
      <c r="J19" s="20">
        <f>IF(H11=0,0,IF(H19=0,0,H19/H11))</f>
        <v>0.5</v>
      </c>
      <c r="L19" s="5">
        <v>16</v>
      </c>
      <c r="M19" s="64">
        <v>32</v>
      </c>
      <c r="N19" s="16">
        <f t="shared" si="2"/>
        <v>0.96969696969696972</v>
      </c>
      <c r="O19" s="20">
        <f>IF(M11=0,0,IF(M19=0,0,M19/M11))</f>
        <v>0.49230769230769234</v>
      </c>
      <c r="Q19" s="5">
        <v>16</v>
      </c>
      <c r="R19" s="64">
        <f>R18</f>
        <v>19</v>
      </c>
      <c r="S19" s="16">
        <f t="shared" si="3"/>
        <v>1</v>
      </c>
      <c r="T19" s="20">
        <f>IF(R11=0,0,IF(R19=0,0,R19/R11))</f>
        <v>0.5</v>
      </c>
      <c r="V19" s="5">
        <v>16</v>
      </c>
      <c r="W19" s="64">
        <f>W18</f>
        <v>11</v>
      </c>
      <c r="X19" s="16">
        <f t="shared" si="4"/>
        <v>1</v>
      </c>
      <c r="Y19" s="20">
        <f>IF(W11=0,0,IF(W19=0,0,W19/W11))</f>
        <v>0.36666666666666664</v>
      </c>
      <c r="AA19" s="5">
        <v>16</v>
      </c>
      <c r="AB19" s="68">
        <f>AB18</f>
        <v>7</v>
      </c>
      <c r="AC19" s="16">
        <f t="shared" si="5"/>
        <v>1</v>
      </c>
      <c r="AD19" s="20">
        <f>IF(AB11=0,0,IF(AB19=0,0,AB19/AB11))</f>
        <v>0.5</v>
      </c>
    </row>
    <row r="20" spans="2:30" x14ac:dyDescent="0.3">
      <c r="B20" s="24">
        <v>17</v>
      </c>
      <c r="C20" s="65">
        <v>80</v>
      </c>
      <c r="D20" s="25">
        <f t="shared" si="0"/>
        <v>0.88888888888888884</v>
      </c>
      <c r="E20" s="23" t="s">
        <v>13</v>
      </c>
      <c r="G20" s="24">
        <v>17</v>
      </c>
      <c r="H20" s="65">
        <v>50</v>
      </c>
      <c r="I20" s="25">
        <f t="shared" si="1"/>
        <v>0.90909090909090906</v>
      </c>
      <c r="J20" s="23" t="s">
        <v>13</v>
      </c>
      <c r="L20" s="24">
        <v>17</v>
      </c>
      <c r="M20" s="64">
        <v>29</v>
      </c>
      <c r="N20" s="25">
        <f t="shared" si="2"/>
        <v>0.90625</v>
      </c>
      <c r="O20" s="23" t="s">
        <v>13</v>
      </c>
      <c r="Q20" s="24">
        <v>17</v>
      </c>
      <c r="R20" s="64">
        <v>17</v>
      </c>
      <c r="S20" s="25">
        <f t="shared" si="3"/>
        <v>0.89473684210526316</v>
      </c>
      <c r="T20" s="23" t="s">
        <v>13</v>
      </c>
      <c r="V20" s="24">
        <v>17</v>
      </c>
      <c r="W20" s="64">
        <v>10</v>
      </c>
      <c r="X20" s="25">
        <f t="shared" si="4"/>
        <v>0.90909090909090906</v>
      </c>
      <c r="Y20" s="23" t="s">
        <v>13</v>
      </c>
      <c r="AA20" s="24">
        <v>17</v>
      </c>
      <c r="AB20" s="68">
        <v>6</v>
      </c>
      <c r="AC20" s="25">
        <f t="shared" si="5"/>
        <v>0.8571428571428571</v>
      </c>
      <c r="AD20" s="23" t="s">
        <v>13</v>
      </c>
    </row>
    <row r="21" spans="2:30" x14ac:dyDescent="0.3">
      <c r="B21" s="5">
        <v>18</v>
      </c>
      <c r="C21" s="65">
        <v>65</v>
      </c>
      <c r="D21" s="16">
        <f t="shared" si="0"/>
        <v>0.8125</v>
      </c>
      <c r="E21" s="20">
        <f>C21/C19</f>
        <v>0.72222222222222221</v>
      </c>
      <c r="G21" s="5">
        <v>18</v>
      </c>
      <c r="H21" s="65">
        <v>38</v>
      </c>
      <c r="I21" s="16">
        <f t="shared" si="1"/>
        <v>0.76</v>
      </c>
      <c r="J21" s="20">
        <f>H21/H19</f>
        <v>0.69090909090909092</v>
      </c>
      <c r="L21" s="5">
        <v>18</v>
      </c>
      <c r="M21" s="64">
        <v>22</v>
      </c>
      <c r="N21" s="16">
        <f t="shared" si="2"/>
        <v>0.75862068965517238</v>
      </c>
      <c r="O21" s="20">
        <f>M21/M19</f>
        <v>0.6875</v>
      </c>
      <c r="Q21" s="5">
        <v>18</v>
      </c>
      <c r="R21" s="64">
        <v>13</v>
      </c>
      <c r="S21" s="16">
        <f t="shared" si="3"/>
        <v>0.76470588235294112</v>
      </c>
      <c r="T21" s="20">
        <f>R21/R19</f>
        <v>0.68421052631578949</v>
      </c>
      <c r="V21" s="5">
        <v>18</v>
      </c>
      <c r="W21" s="64">
        <v>8</v>
      </c>
      <c r="X21" s="16">
        <f t="shared" si="4"/>
        <v>0.8</v>
      </c>
      <c r="Y21" s="20">
        <f>W21/W19</f>
        <v>0.72727272727272729</v>
      </c>
      <c r="AA21" s="5">
        <v>18</v>
      </c>
      <c r="AB21" s="68">
        <v>5</v>
      </c>
      <c r="AC21" s="16">
        <f t="shared" si="5"/>
        <v>0.83333333333333337</v>
      </c>
      <c r="AD21" s="20">
        <f>AB21/AB19</f>
        <v>0.7142857142857143</v>
      </c>
    </row>
    <row r="22" spans="2:30" x14ac:dyDescent="0.3">
      <c r="B22" s="5">
        <v>19</v>
      </c>
      <c r="C22" s="65">
        <f>C19*0.5</f>
        <v>45</v>
      </c>
      <c r="D22" s="16">
        <f t="shared" si="0"/>
        <v>0.69230769230769229</v>
      </c>
      <c r="E22" s="18"/>
      <c r="G22" s="5">
        <v>19</v>
      </c>
      <c r="H22" s="65">
        <v>27</v>
      </c>
      <c r="I22" s="16">
        <f t="shared" si="1"/>
        <v>0.71052631578947367</v>
      </c>
      <c r="J22" s="18"/>
      <c r="L22" s="5">
        <v>19</v>
      </c>
      <c r="M22" s="64">
        <f>M19*0.5</f>
        <v>16</v>
      </c>
      <c r="N22" s="16">
        <f t="shared" si="2"/>
        <v>0.72727272727272729</v>
      </c>
      <c r="O22" s="18"/>
      <c r="Q22" s="5">
        <v>19</v>
      </c>
      <c r="R22" s="64">
        <v>9</v>
      </c>
      <c r="S22" s="16">
        <f t="shared" si="3"/>
        <v>0.69230769230769229</v>
      </c>
      <c r="T22" s="18"/>
      <c r="V22" s="5">
        <v>19</v>
      </c>
      <c r="W22" s="64">
        <v>6</v>
      </c>
      <c r="X22" s="16">
        <f t="shared" si="4"/>
        <v>0.75</v>
      </c>
      <c r="Y22" s="18"/>
      <c r="AA22" s="5">
        <v>19</v>
      </c>
      <c r="AB22" s="68">
        <v>4</v>
      </c>
      <c r="AC22" s="16">
        <f t="shared" si="5"/>
        <v>0.8</v>
      </c>
      <c r="AD22" s="18"/>
    </row>
    <row r="23" spans="2:30" x14ac:dyDescent="0.3">
      <c r="B23" s="5">
        <v>20</v>
      </c>
      <c r="C23" s="65">
        <v>40</v>
      </c>
      <c r="D23" s="16">
        <f t="shared" si="0"/>
        <v>0.88888888888888884</v>
      </c>
      <c r="E23" s="20">
        <f>C23/C19</f>
        <v>0.44444444444444442</v>
      </c>
      <c r="G23" s="5">
        <v>20</v>
      </c>
      <c r="H23" s="65">
        <f>H22</f>
        <v>27</v>
      </c>
      <c r="I23" s="16">
        <f t="shared" si="1"/>
        <v>1</v>
      </c>
      <c r="J23" s="20">
        <f>H23/H19</f>
        <v>0.49090909090909091</v>
      </c>
      <c r="L23" s="5">
        <v>20</v>
      </c>
      <c r="M23" s="64">
        <f>M22</f>
        <v>16</v>
      </c>
      <c r="N23" s="16">
        <f t="shared" si="2"/>
        <v>1</v>
      </c>
      <c r="O23" s="20">
        <f>M23/M19</f>
        <v>0.5</v>
      </c>
      <c r="Q23" s="5">
        <v>20</v>
      </c>
      <c r="R23" s="64">
        <f>R22</f>
        <v>9</v>
      </c>
      <c r="S23" s="16">
        <f t="shared" si="3"/>
        <v>1</v>
      </c>
      <c r="T23" s="20">
        <f>R23/R19</f>
        <v>0.47368421052631576</v>
      </c>
      <c r="V23" s="5">
        <v>20</v>
      </c>
      <c r="W23" s="64">
        <f>W22</f>
        <v>6</v>
      </c>
      <c r="X23" s="16">
        <f t="shared" si="4"/>
        <v>1</v>
      </c>
      <c r="Y23" s="20">
        <f>W23/W19</f>
        <v>0.54545454545454541</v>
      </c>
      <c r="AA23" s="5">
        <v>20</v>
      </c>
      <c r="AB23" s="68">
        <f>AB22</f>
        <v>4</v>
      </c>
      <c r="AC23" s="16">
        <f t="shared" si="5"/>
        <v>1</v>
      </c>
      <c r="AD23" s="20">
        <f>AB23/AB19</f>
        <v>0.5714285714285714</v>
      </c>
    </row>
    <row r="24" spans="2:30" x14ac:dyDescent="0.3">
      <c r="B24" s="5">
        <v>21</v>
      </c>
      <c r="C24" s="65">
        <v>37</v>
      </c>
      <c r="D24" s="16">
        <f>IF(C24=0,0,IF(C23=0,0,C24/C23))</f>
        <v>0.92500000000000004</v>
      </c>
      <c r="E24" s="20">
        <f>C24/C19</f>
        <v>0.41111111111111109</v>
      </c>
      <c r="G24" s="5">
        <v>21</v>
      </c>
      <c r="H24" s="65">
        <v>21</v>
      </c>
      <c r="I24" s="16">
        <f t="shared" si="1"/>
        <v>0.77777777777777779</v>
      </c>
      <c r="J24" s="20"/>
      <c r="L24" s="5">
        <v>21</v>
      </c>
      <c r="M24" s="64">
        <v>12</v>
      </c>
      <c r="N24" s="16">
        <f t="shared" si="2"/>
        <v>0.75</v>
      </c>
      <c r="O24" s="20"/>
      <c r="Q24" s="5">
        <v>21</v>
      </c>
      <c r="R24" s="64">
        <v>8</v>
      </c>
      <c r="S24" s="16">
        <f t="shared" si="3"/>
        <v>0.88888888888888884</v>
      </c>
      <c r="T24" s="20"/>
      <c r="V24" s="5">
        <v>21</v>
      </c>
      <c r="W24" s="64">
        <v>4</v>
      </c>
      <c r="X24" s="16">
        <f t="shared" si="4"/>
        <v>0.66666666666666663</v>
      </c>
      <c r="Y24" s="20"/>
      <c r="AA24" s="5">
        <v>21</v>
      </c>
      <c r="AB24" s="68">
        <v>3</v>
      </c>
      <c r="AC24" s="16">
        <f t="shared" si="5"/>
        <v>0.75</v>
      </c>
      <c r="AD24" s="20"/>
    </row>
    <row r="25" spans="2:30" x14ac:dyDescent="0.3">
      <c r="B25" s="5">
        <v>22</v>
      </c>
      <c r="C25" s="65">
        <v>36</v>
      </c>
      <c r="D25" s="16">
        <f t="shared" si="0"/>
        <v>0.97297297297297303</v>
      </c>
      <c r="E25" s="18"/>
      <c r="G25" s="5">
        <v>22</v>
      </c>
      <c r="H25" s="65">
        <f>H24</f>
        <v>21</v>
      </c>
      <c r="I25" s="16">
        <f t="shared" si="1"/>
        <v>1</v>
      </c>
      <c r="J25" s="18"/>
      <c r="L25" s="5">
        <v>22</v>
      </c>
      <c r="M25" s="64">
        <f>M24</f>
        <v>12</v>
      </c>
      <c r="N25" s="16">
        <f t="shared" si="2"/>
        <v>1</v>
      </c>
      <c r="O25" s="18"/>
      <c r="Q25" s="5">
        <v>22</v>
      </c>
      <c r="R25" s="64">
        <f>R24</f>
        <v>8</v>
      </c>
      <c r="S25" s="16">
        <f t="shared" si="3"/>
        <v>1</v>
      </c>
      <c r="T25" s="18"/>
      <c r="V25" s="5">
        <v>22</v>
      </c>
      <c r="W25" s="64">
        <f>W24</f>
        <v>4</v>
      </c>
      <c r="X25" s="16">
        <f t="shared" si="4"/>
        <v>1</v>
      </c>
      <c r="Y25" s="18"/>
      <c r="AA25" s="5">
        <v>22</v>
      </c>
      <c r="AB25" s="68">
        <f>AB24</f>
        <v>3</v>
      </c>
      <c r="AC25" s="16">
        <f t="shared" si="5"/>
        <v>1</v>
      </c>
      <c r="AD25" s="18"/>
    </row>
    <row r="26" spans="2:30" x14ac:dyDescent="0.3">
      <c r="B26" s="5">
        <v>23</v>
      </c>
      <c r="C26" s="65">
        <v>35</v>
      </c>
      <c r="D26" s="16">
        <f t="shared" si="0"/>
        <v>0.97222222222222221</v>
      </c>
      <c r="E26" s="18"/>
      <c r="G26" s="5">
        <v>23</v>
      </c>
      <c r="H26" s="65">
        <f t="shared" ref="H26:H35" si="6">H25</f>
        <v>21</v>
      </c>
      <c r="I26" s="16">
        <f t="shared" si="1"/>
        <v>1</v>
      </c>
      <c r="J26" s="18"/>
      <c r="L26" s="5">
        <v>23</v>
      </c>
      <c r="M26" s="64">
        <f t="shared" ref="M26:M35" si="7">M25</f>
        <v>12</v>
      </c>
      <c r="N26" s="16">
        <f t="shared" si="2"/>
        <v>1</v>
      </c>
      <c r="O26" s="18"/>
      <c r="Q26" s="5">
        <v>23</v>
      </c>
      <c r="R26" s="64">
        <f t="shared" ref="R26:R35" si="8">R25</f>
        <v>8</v>
      </c>
      <c r="S26" s="16">
        <f t="shared" si="3"/>
        <v>1</v>
      </c>
      <c r="T26" s="18"/>
      <c r="V26" s="5">
        <v>23</v>
      </c>
      <c r="W26" s="64">
        <f t="shared" ref="W26:W35" si="9">W25</f>
        <v>4</v>
      </c>
      <c r="X26" s="16">
        <f t="shared" si="4"/>
        <v>1</v>
      </c>
      <c r="Y26" s="18"/>
      <c r="AA26" s="5">
        <v>23</v>
      </c>
      <c r="AB26" s="68">
        <f t="shared" ref="AB26:AB35" si="10">AB25</f>
        <v>3</v>
      </c>
      <c r="AC26" s="16">
        <f t="shared" si="5"/>
        <v>1</v>
      </c>
      <c r="AD26" s="18"/>
    </row>
    <row r="27" spans="2:30" x14ac:dyDescent="0.3">
      <c r="B27" s="5">
        <v>24</v>
      </c>
      <c r="C27" s="65">
        <v>34</v>
      </c>
      <c r="D27" s="16">
        <f t="shared" si="0"/>
        <v>0.97142857142857142</v>
      </c>
      <c r="E27" s="20">
        <f>C27/C19</f>
        <v>0.37777777777777777</v>
      </c>
      <c r="G27" s="5">
        <v>24</v>
      </c>
      <c r="H27" s="65">
        <f t="shared" si="6"/>
        <v>21</v>
      </c>
      <c r="I27" s="16">
        <f t="shared" si="1"/>
        <v>1</v>
      </c>
      <c r="J27" s="20">
        <f>H27/H19</f>
        <v>0.38181818181818183</v>
      </c>
      <c r="L27" s="5">
        <v>24</v>
      </c>
      <c r="M27" s="64">
        <f t="shared" si="7"/>
        <v>12</v>
      </c>
      <c r="N27" s="16">
        <f t="shared" si="2"/>
        <v>1</v>
      </c>
      <c r="O27" s="20">
        <f>M27/M19</f>
        <v>0.375</v>
      </c>
      <c r="Q27" s="5">
        <v>24</v>
      </c>
      <c r="R27" s="64">
        <f t="shared" si="8"/>
        <v>8</v>
      </c>
      <c r="S27" s="16">
        <f t="shared" si="3"/>
        <v>1</v>
      </c>
      <c r="T27" s="20">
        <f>R27/R19</f>
        <v>0.42105263157894735</v>
      </c>
      <c r="V27" s="5">
        <v>24</v>
      </c>
      <c r="W27" s="64">
        <f t="shared" si="9"/>
        <v>4</v>
      </c>
      <c r="X27" s="16">
        <f t="shared" si="4"/>
        <v>1</v>
      </c>
      <c r="Y27" s="20">
        <f>W27/W19</f>
        <v>0.36363636363636365</v>
      </c>
      <c r="AA27" s="5">
        <v>24</v>
      </c>
      <c r="AB27" s="68">
        <f t="shared" si="10"/>
        <v>3</v>
      </c>
      <c r="AC27" s="16">
        <f t="shared" si="5"/>
        <v>1</v>
      </c>
      <c r="AD27" s="20">
        <f>AB27/AB19</f>
        <v>0.42857142857142855</v>
      </c>
    </row>
    <row r="28" spans="2:30" x14ac:dyDescent="0.3">
      <c r="B28" s="5">
        <v>25</v>
      </c>
      <c r="C28" s="65">
        <v>33</v>
      </c>
      <c r="D28" s="16">
        <f t="shared" si="0"/>
        <v>0.97058823529411764</v>
      </c>
      <c r="E28" s="18"/>
      <c r="G28" s="5">
        <v>25</v>
      </c>
      <c r="H28" s="65">
        <v>18</v>
      </c>
      <c r="I28" s="16">
        <f t="shared" si="1"/>
        <v>0.8571428571428571</v>
      </c>
      <c r="J28" s="18"/>
      <c r="L28" s="5">
        <v>25</v>
      </c>
      <c r="M28" s="64">
        <v>10</v>
      </c>
      <c r="N28" s="16">
        <f t="shared" si="2"/>
        <v>0.83333333333333337</v>
      </c>
      <c r="O28" s="18"/>
      <c r="Q28" s="5">
        <v>25</v>
      </c>
      <c r="R28" s="64">
        <v>6</v>
      </c>
      <c r="S28" s="16">
        <f t="shared" si="3"/>
        <v>0.75</v>
      </c>
      <c r="T28" s="18"/>
      <c r="V28" s="5">
        <v>25</v>
      </c>
      <c r="W28" s="64">
        <v>3</v>
      </c>
      <c r="X28" s="16">
        <f t="shared" si="4"/>
        <v>0.75</v>
      </c>
      <c r="Y28" s="18"/>
      <c r="AA28" s="5">
        <v>25</v>
      </c>
      <c r="AB28" s="68">
        <v>2</v>
      </c>
      <c r="AC28" s="16">
        <f t="shared" si="5"/>
        <v>0.66666666666666663</v>
      </c>
      <c r="AD28" s="18"/>
    </row>
    <row r="29" spans="2:30" x14ac:dyDescent="0.3">
      <c r="B29" s="4">
        <v>26</v>
      </c>
      <c r="C29" s="65">
        <v>32</v>
      </c>
      <c r="D29" s="16">
        <f t="shared" si="0"/>
        <v>0.96969696969696972</v>
      </c>
      <c r="E29" s="18"/>
      <c r="G29" s="4">
        <v>26</v>
      </c>
      <c r="H29" s="65">
        <f t="shared" si="6"/>
        <v>18</v>
      </c>
      <c r="I29" s="16">
        <f t="shared" si="1"/>
        <v>1</v>
      </c>
      <c r="J29" s="18"/>
      <c r="L29" s="4">
        <v>26</v>
      </c>
      <c r="M29" s="64">
        <f t="shared" si="7"/>
        <v>10</v>
      </c>
      <c r="N29" s="16">
        <f t="shared" si="2"/>
        <v>1</v>
      </c>
      <c r="O29" s="18"/>
      <c r="Q29" s="4">
        <v>26</v>
      </c>
      <c r="R29" s="64">
        <f t="shared" si="8"/>
        <v>6</v>
      </c>
      <c r="S29" s="16">
        <f t="shared" si="3"/>
        <v>1</v>
      </c>
      <c r="T29" s="18"/>
      <c r="V29" s="4">
        <v>26</v>
      </c>
      <c r="W29" s="64">
        <f t="shared" si="9"/>
        <v>3</v>
      </c>
      <c r="X29" s="16">
        <f t="shared" si="4"/>
        <v>1</v>
      </c>
      <c r="Y29" s="18"/>
      <c r="AA29" s="4">
        <v>26</v>
      </c>
      <c r="AB29" s="68">
        <f t="shared" si="10"/>
        <v>2</v>
      </c>
      <c r="AC29" s="16">
        <f t="shared" si="5"/>
        <v>1</v>
      </c>
      <c r="AD29" s="18"/>
    </row>
    <row r="30" spans="2:30" x14ac:dyDescent="0.3">
      <c r="B30" s="4">
        <v>27</v>
      </c>
      <c r="C30" s="65">
        <v>31</v>
      </c>
      <c r="D30" s="16">
        <f t="shared" si="0"/>
        <v>0.96875</v>
      </c>
      <c r="E30" s="18"/>
      <c r="G30" s="4">
        <v>27</v>
      </c>
      <c r="H30" s="65">
        <f t="shared" si="6"/>
        <v>18</v>
      </c>
      <c r="I30" s="16">
        <f t="shared" si="1"/>
        <v>1</v>
      </c>
      <c r="J30" s="18"/>
      <c r="L30" s="4">
        <v>27</v>
      </c>
      <c r="M30" s="64">
        <f t="shared" si="7"/>
        <v>10</v>
      </c>
      <c r="N30" s="16">
        <f t="shared" si="2"/>
        <v>1</v>
      </c>
      <c r="O30" s="18"/>
      <c r="Q30" s="4">
        <v>27</v>
      </c>
      <c r="R30" s="64">
        <f t="shared" si="8"/>
        <v>6</v>
      </c>
      <c r="S30" s="16">
        <f t="shared" si="3"/>
        <v>1</v>
      </c>
      <c r="T30" s="18"/>
      <c r="V30" s="4">
        <v>27</v>
      </c>
      <c r="W30" s="64">
        <f t="shared" si="9"/>
        <v>3</v>
      </c>
      <c r="X30" s="16">
        <f t="shared" si="4"/>
        <v>1</v>
      </c>
      <c r="Y30" s="18"/>
      <c r="AA30" s="4">
        <v>27</v>
      </c>
      <c r="AB30" s="68">
        <f t="shared" si="10"/>
        <v>2</v>
      </c>
      <c r="AC30" s="16">
        <f t="shared" si="5"/>
        <v>1</v>
      </c>
      <c r="AD30" s="18"/>
    </row>
    <row r="31" spans="2:30" x14ac:dyDescent="0.3">
      <c r="B31" s="4">
        <v>28</v>
      </c>
      <c r="C31" s="65">
        <v>31</v>
      </c>
      <c r="D31" s="16">
        <f t="shared" si="0"/>
        <v>1</v>
      </c>
      <c r="E31" s="18"/>
      <c r="G31" s="4">
        <v>28</v>
      </c>
      <c r="H31" s="65">
        <f t="shared" si="6"/>
        <v>18</v>
      </c>
      <c r="I31" s="16">
        <f t="shared" si="1"/>
        <v>1</v>
      </c>
      <c r="J31" s="18"/>
      <c r="L31" s="4">
        <v>28</v>
      </c>
      <c r="M31" s="64">
        <f t="shared" si="7"/>
        <v>10</v>
      </c>
      <c r="N31" s="16">
        <f t="shared" si="2"/>
        <v>1</v>
      </c>
      <c r="O31" s="18"/>
      <c r="Q31" s="4">
        <v>28</v>
      </c>
      <c r="R31" s="64">
        <f t="shared" si="8"/>
        <v>6</v>
      </c>
      <c r="S31" s="16">
        <f t="shared" si="3"/>
        <v>1</v>
      </c>
      <c r="T31" s="18"/>
      <c r="V31" s="4">
        <v>28</v>
      </c>
      <c r="W31" s="64">
        <f t="shared" si="9"/>
        <v>3</v>
      </c>
      <c r="X31" s="16">
        <f t="shared" si="4"/>
        <v>1</v>
      </c>
      <c r="Y31" s="18"/>
      <c r="AA31" s="4">
        <v>28</v>
      </c>
      <c r="AB31" s="68">
        <f t="shared" si="10"/>
        <v>2</v>
      </c>
      <c r="AC31" s="16">
        <f t="shared" si="5"/>
        <v>1</v>
      </c>
      <c r="AD31" s="18"/>
    </row>
    <row r="32" spans="2:30" x14ac:dyDescent="0.3">
      <c r="B32" s="4">
        <v>29</v>
      </c>
      <c r="C32" s="65">
        <v>30</v>
      </c>
      <c r="D32" s="16">
        <f t="shared" si="0"/>
        <v>0.967741935483871</v>
      </c>
      <c r="E32" s="18"/>
      <c r="G32" s="4">
        <v>29</v>
      </c>
      <c r="H32" s="65">
        <f t="shared" si="6"/>
        <v>18</v>
      </c>
      <c r="I32" s="16">
        <f t="shared" si="1"/>
        <v>1</v>
      </c>
      <c r="J32" s="18"/>
      <c r="L32" s="4">
        <v>29</v>
      </c>
      <c r="M32" s="64">
        <f t="shared" si="7"/>
        <v>10</v>
      </c>
      <c r="N32" s="16">
        <f t="shared" si="2"/>
        <v>1</v>
      </c>
      <c r="O32" s="18"/>
      <c r="Q32" s="4">
        <v>29</v>
      </c>
      <c r="R32" s="64">
        <f t="shared" si="8"/>
        <v>6</v>
      </c>
      <c r="S32" s="16">
        <f t="shared" si="3"/>
        <v>1</v>
      </c>
      <c r="T32" s="18"/>
      <c r="V32" s="4">
        <v>29</v>
      </c>
      <c r="W32" s="64">
        <f t="shared" si="9"/>
        <v>3</v>
      </c>
      <c r="X32" s="16">
        <f t="shared" si="4"/>
        <v>1</v>
      </c>
      <c r="Y32" s="18"/>
      <c r="AA32" s="4">
        <v>29</v>
      </c>
      <c r="AB32" s="68">
        <f t="shared" si="10"/>
        <v>2</v>
      </c>
      <c r="AC32" s="16">
        <f t="shared" si="5"/>
        <v>1</v>
      </c>
      <c r="AD32" s="18"/>
    </row>
    <row r="33" spans="2:30" x14ac:dyDescent="0.3">
      <c r="B33" s="4">
        <v>30</v>
      </c>
      <c r="C33" s="65">
        <f t="shared" ref="C33:C35" si="11">C32</f>
        <v>30</v>
      </c>
      <c r="D33" s="16">
        <f t="shared" si="0"/>
        <v>1</v>
      </c>
      <c r="E33" s="18"/>
      <c r="G33" s="4">
        <v>30</v>
      </c>
      <c r="H33" s="65">
        <f t="shared" si="6"/>
        <v>18</v>
      </c>
      <c r="I33" s="16">
        <f t="shared" si="1"/>
        <v>1</v>
      </c>
      <c r="J33" s="18"/>
      <c r="L33" s="4">
        <v>30</v>
      </c>
      <c r="M33" s="64">
        <f t="shared" si="7"/>
        <v>10</v>
      </c>
      <c r="N33" s="16">
        <f t="shared" si="2"/>
        <v>1</v>
      </c>
      <c r="O33" s="18"/>
      <c r="Q33" s="4">
        <v>30</v>
      </c>
      <c r="R33" s="64">
        <f t="shared" si="8"/>
        <v>6</v>
      </c>
      <c r="S33" s="16">
        <f t="shared" si="3"/>
        <v>1</v>
      </c>
      <c r="T33" s="18"/>
      <c r="V33" s="4">
        <v>30</v>
      </c>
      <c r="W33" s="64">
        <f t="shared" si="9"/>
        <v>3</v>
      </c>
      <c r="X33" s="16">
        <f t="shared" si="4"/>
        <v>1</v>
      </c>
      <c r="Y33" s="18"/>
      <c r="AA33" s="4">
        <v>30</v>
      </c>
      <c r="AB33" s="68">
        <f t="shared" si="10"/>
        <v>2</v>
      </c>
      <c r="AC33" s="16">
        <f t="shared" si="5"/>
        <v>1</v>
      </c>
      <c r="AD33" s="18"/>
    </row>
    <row r="34" spans="2:30" x14ac:dyDescent="0.3">
      <c r="B34" s="4">
        <v>31</v>
      </c>
      <c r="C34" s="65">
        <f t="shared" si="11"/>
        <v>30</v>
      </c>
      <c r="D34" s="16">
        <f t="shared" si="0"/>
        <v>1</v>
      </c>
      <c r="E34" s="18"/>
      <c r="G34" s="4">
        <v>31</v>
      </c>
      <c r="H34" s="65">
        <f t="shared" si="6"/>
        <v>18</v>
      </c>
      <c r="I34" s="16">
        <f t="shared" si="1"/>
        <v>1</v>
      </c>
      <c r="J34" s="18"/>
      <c r="L34" s="4">
        <v>31</v>
      </c>
      <c r="M34" s="64">
        <f t="shared" si="7"/>
        <v>10</v>
      </c>
      <c r="N34" s="16">
        <f t="shared" si="2"/>
        <v>1</v>
      </c>
      <c r="O34" s="18"/>
      <c r="Q34" s="4">
        <v>31</v>
      </c>
      <c r="R34" s="64">
        <f t="shared" si="8"/>
        <v>6</v>
      </c>
      <c r="S34" s="16">
        <f t="shared" si="3"/>
        <v>1</v>
      </c>
      <c r="T34" s="18"/>
      <c r="V34" s="4">
        <v>31</v>
      </c>
      <c r="W34" s="64">
        <f t="shared" si="9"/>
        <v>3</v>
      </c>
      <c r="X34" s="16">
        <f t="shared" si="4"/>
        <v>1</v>
      </c>
      <c r="Y34" s="18"/>
      <c r="AA34" s="4">
        <v>31</v>
      </c>
      <c r="AB34" s="68">
        <f t="shared" si="10"/>
        <v>2</v>
      </c>
      <c r="AC34" s="16">
        <f t="shared" si="5"/>
        <v>1</v>
      </c>
      <c r="AD34" s="18"/>
    </row>
    <row r="35" spans="2:30" x14ac:dyDescent="0.3">
      <c r="B35" s="4">
        <v>32</v>
      </c>
      <c r="C35" s="65">
        <f t="shared" si="11"/>
        <v>30</v>
      </c>
      <c r="D35" s="16">
        <f t="shared" si="0"/>
        <v>1</v>
      </c>
      <c r="E35" s="20">
        <f>C35/C19</f>
        <v>0.33333333333333331</v>
      </c>
      <c r="G35" s="4">
        <v>32</v>
      </c>
      <c r="H35" s="65">
        <f t="shared" si="6"/>
        <v>18</v>
      </c>
      <c r="I35" s="16">
        <f t="shared" si="1"/>
        <v>1</v>
      </c>
      <c r="J35" s="20">
        <f>H35/H19</f>
        <v>0.32727272727272727</v>
      </c>
      <c r="L35" s="4">
        <v>32</v>
      </c>
      <c r="M35" s="64">
        <f t="shared" si="7"/>
        <v>10</v>
      </c>
      <c r="N35" s="16">
        <f t="shared" si="2"/>
        <v>1</v>
      </c>
      <c r="O35" s="20">
        <f>M35/M19</f>
        <v>0.3125</v>
      </c>
      <c r="Q35" s="4">
        <v>32</v>
      </c>
      <c r="R35" s="64">
        <f t="shared" si="8"/>
        <v>6</v>
      </c>
      <c r="S35" s="16">
        <f t="shared" si="3"/>
        <v>1</v>
      </c>
      <c r="T35" s="20">
        <f>R35/R19</f>
        <v>0.31578947368421051</v>
      </c>
      <c r="V35" s="4">
        <v>32</v>
      </c>
      <c r="W35" s="64">
        <f t="shared" si="9"/>
        <v>3</v>
      </c>
      <c r="X35" s="16">
        <f t="shared" si="4"/>
        <v>1</v>
      </c>
      <c r="Y35" s="20">
        <f>W35/W19</f>
        <v>0.27272727272727271</v>
      </c>
      <c r="AA35" s="4">
        <v>32</v>
      </c>
      <c r="AB35" s="68">
        <f t="shared" si="10"/>
        <v>2</v>
      </c>
      <c r="AC35" s="16">
        <f t="shared" si="5"/>
        <v>1</v>
      </c>
      <c r="AD35" s="20">
        <f>AB35/AB19</f>
        <v>0.2857142857142857</v>
      </c>
    </row>
    <row r="36" spans="2:30" x14ac:dyDescent="0.3">
      <c r="B36" s="36">
        <v>33</v>
      </c>
      <c r="C36" s="65">
        <v>29</v>
      </c>
      <c r="D36" s="25">
        <f t="shared" si="0"/>
        <v>0.96666666666666667</v>
      </c>
      <c r="E36" s="18"/>
      <c r="G36" s="36">
        <v>33</v>
      </c>
      <c r="H36" s="65">
        <f>H35</f>
        <v>18</v>
      </c>
      <c r="I36" s="25">
        <f t="shared" si="1"/>
        <v>1</v>
      </c>
      <c r="J36" s="18"/>
      <c r="L36" s="9">
        <v>33</v>
      </c>
      <c r="M36" s="64">
        <f>M35</f>
        <v>10</v>
      </c>
      <c r="N36" s="25">
        <f t="shared" si="2"/>
        <v>1</v>
      </c>
      <c r="O36" s="18"/>
      <c r="Q36" s="9">
        <v>33</v>
      </c>
      <c r="R36" s="64">
        <f>R35</f>
        <v>6</v>
      </c>
      <c r="S36" s="25">
        <f t="shared" si="3"/>
        <v>1</v>
      </c>
      <c r="T36" s="18"/>
      <c r="V36" s="9">
        <v>33</v>
      </c>
      <c r="W36" s="64">
        <f>W35</f>
        <v>3</v>
      </c>
      <c r="X36" s="25">
        <f t="shared" si="4"/>
        <v>1</v>
      </c>
      <c r="Y36" s="18"/>
      <c r="AA36" s="9">
        <v>33</v>
      </c>
      <c r="AB36" s="68">
        <f>AB35</f>
        <v>2</v>
      </c>
      <c r="AC36" s="25">
        <f t="shared" si="5"/>
        <v>1</v>
      </c>
      <c r="AD36" s="18"/>
    </row>
    <row r="37" spans="2:30" x14ac:dyDescent="0.3">
      <c r="B37" s="9">
        <v>34</v>
      </c>
      <c r="C37" s="65">
        <v>25</v>
      </c>
      <c r="D37" s="16">
        <f>IF(C37=0,0,IF(C36=0,0,C37/C36))</f>
        <v>0.86206896551724133</v>
      </c>
      <c r="E37" s="20">
        <f>C37/C35</f>
        <v>0.83333333333333337</v>
      </c>
      <c r="G37" s="9">
        <v>34</v>
      </c>
      <c r="H37" s="65">
        <v>12</v>
      </c>
      <c r="I37" s="16">
        <f t="shared" si="1"/>
        <v>0.66666666666666663</v>
      </c>
      <c r="J37" s="20">
        <f>H37/H35</f>
        <v>0.66666666666666663</v>
      </c>
      <c r="L37" s="9">
        <v>34</v>
      </c>
      <c r="M37" s="64">
        <v>6</v>
      </c>
      <c r="N37" s="16">
        <f t="shared" si="2"/>
        <v>0.6</v>
      </c>
      <c r="O37" s="20">
        <f>M37/M35</f>
        <v>0.6</v>
      </c>
      <c r="Q37" s="9">
        <v>34</v>
      </c>
      <c r="R37" s="64">
        <v>4</v>
      </c>
      <c r="S37" s="16">
        <f t="shared" si="3"/>
        <v>0.66666666666666663</v>
      </c>
      <c r="T37" s="20">
        <f>R37/R35</f>
        <v>0.66666666666666663</v>
      </c>
      <c r="V37" s="9">
        <v>34</v>
      </c>
      <c r="W37" s="64">
        <v>2</v>
      </c>
      <c r="X37" s="16">
        <f t="shared" si="4"/>
        <v>0.66666666666666663</v>
      </c>
      <c r="Y37" s="20">
        <f>W37/W35</f>
        <v>0.66666666666666663</v>
      </c>
      <c r="AA37" s="9">
        <v>34</v>
      </c>
      <c r="AB37" s="68">
        <v>1</v>
      </c>
      <c r="AC37" s="16">
        <f t="shared" si="5"/>
        <v>0.5</v>
      </c>
      <c r="AD37" s="20">
        <f>AB37/AB35</f>
        <v>0.5</v>
      </c>
    </row>
    <row r="38" spans="2:30" x14ac:dyDescent="0.3">
      <c r="B38" s="9">
        <v>35</v>
      </c>
      <c r="C38" s="65">
        <v>20</v>
      </c>
      <c r="D38" s="16">
        <f t="shared" ref="D38:D68" si="12">IF(C38=0,0,IF(C37=0,0,C38/C37))</f>
        <v>0.8</v>
      </c>
      <c r="E38" s="20">
        <f>C38/C35</f>
        <v>0.66666666666666663</v>
      </c>
      <c r="G38" s="9">
        <v>35</v>
      </c>
      <c r="H38" s="65">
        <v>8</v>
      </c>
      <c r="I38" s="16">
        <f t="shared" si="1"/>
        <v>0.66666666666666663</v>
      </c>
      <c r="J38" s="20">
        <f>H38/H35</f>
        <v>0.44444444444444442</v>
      </c>
      <c r="L38" s="9">
        <v>35</v>
      </c>
      <c r="M38" s="64">
        <v>4</v>
      </c>
      <c r="N38" s="16">
        <f t="shared" si="2"/>
        <v>0.66666666666666663</v>
      </c>
      <c r="O38" s="20">
        <f>M38/M35</f>
        <v>0.4</v>
      </c>
      <c r="Q38" s="9">
        <v>35</v>
      </c>
      <c r="R38" s="64">
        <v>3</v>
      </c>
      <c r="S38" s="16">
        <f t="shared" si="3"/>
        <v>0.75</v>
      </c>
      <c r="T38" s="20">
        <f>R38/R35</f>
        <v>0.5</v>
      </c>
      <c r="V38" s="9">
        <v>35</v>
      </c>
      <c r="W38" s="64">
        <v>0</v>
      </c>
      <c r="X38" s="16">
        <f t="shared" si="4"/>
        <v>0</v>
      </c>
      <c r="Y38" s="20">
        <f>W38/W35</f>
        <v>0</v>
      </c>
      <c r="AA38" s="9">
        <v>35</v>
      </c>
      <c r="AB38" s="68">
        <v>0</v>
      </c>
      <c r="AC38" s="16">
        <f t="shared" si="5"/>
        <v>0</v>
      </c>
      <c r="AD38" s="20">
        <f>AB38/AB35</f>
        <v>0</v>
      </c>
    </row>
    <row r="39" spans="2:30" x14ac:dyDescent="0.3">
      <c r="B39" s="9">
        <v>36</v>
      </c>
      <c r="C39" s="65">
        <v>15</v>
      </c>
      <c r="D39" s="16">
        <f t="shared" si="12"/>
        <v>0.75</v>
      </c>
      <c r="E39" s="18"/>
      <c r="G39" s="9">
        <v>36</v>
      </c>
      <c r="H39" s="65">
        <v>8</v>
      </c>
      <c r="I39" s="16">
        <f t="shared" si="1"/>
        <v>1</v>
      </c>
      <c r="J39" s="18"/>
      <c r="L39" s="9">
        <v>36</v>
      </c>
      <c r="M39" s="64">
        <v>3</v>
      </c>
      <c r="N39" s="16">
        <f t="shared" si="2"/>
        <v>0.75</v>
      </c>
      <c r="O39" s="18"/>
      <c r="Q39" s="9">
        <v>36</v>
      </c>
      <c r="R39" s="64">
        <v>3</v>
      </c>
      <c r="S39" s="16">
        <f t="shared" si="3"/>
        <v>1</v>
      </c>
      <c r="T39" s="18"/>
      <c r="V39" s="9">
        <v>36</v>
      </c>
      <c r="W39" s="64">
        <v>0</v>
      </c>
      <c r="X39" s="16">
        <f t="shared" si="4"/>
        <v>0</v>
      </c>
      <c r="Y39" s="18"/>
      <c r="AA39" s="9">
        <v>36</v>
      </c>
      <c r="AB39" s="68">
        <v>0</v>
      </c>
      <c r="AC39" s="16">
        <f t="shared" si="5"/>
        <v>0</v>
      </c>
      <c r="AD39" s="18"/>
    </row>
    <row r="40" spans="2:30" x14ac:dyDescent="0.3">
      <c r="B40" s="9">
        <v>37</v>
      </c>
      <c r="C40" s="65">
        <v>15</v>
      </c>
      <c r="D40" s="16">
        <f t="shared" si="12"/>
        <v>1</v>
      </c>
      <c r="E40" s="18"/>
      <c r="G40" s="9">
        <v>37</v>
      </c>
      <c r="H40" s="65">
        <v>5</v>
      </c>
      <c r="I40" s="16">
        <f t="shared" si="1"/>
        <v>0.625</v>
      </c>
      <c r="J40" s="18"/>
      <c r="L40" s="9">
        <v>37</v>
      </c>
      <c r="M40" s="64">
        <v>2</v>
      </c>
      <c r="N40" s="16">
        <f t="shared" si="2"/>
        <v>0.66666666666666663</v>
      </c>
      <c r="O40" s="18"/>
      <c r="Q40" s="9">
        <v>37</v>
      </c>
      <c r="R40" s="64">
        <v>2</v>
      </c>
      <c r="S40" s="16">
        <f t="shared" si="3"/>
        <v>0.66666666666666663</v>
      </c>
      <c r="T40" s="18"/>
      <c r="V40" s="9">
        <v>37</v>
      </c>
      <c r="W40" s="64">
        <v>0</v>
      </c>
      <c r="X40" s="16">
        <f t="shared" si="4"/>
        <v>0</v>
      </c>
      <c r="Y40" s="18"/>
      <c r="AA40" s="9">
        <v>37</v>
      </c>
      <c r="AB40" s="68">
        <v>0</v>
      </c>
      <c r="AC40" s="16">
        <f t="shared" si="5"/>
        <v>0</v>
      </c>
      <c r="AD40" s="18"/>
    </row>
    <row r="41" spans="2:30" x14ac:dyDescent="0.3">
      <c r="B41" s="9">
        <v>38</v>
      </c>
      <c r="C41" s="65">
        <v>10</v>
      </c>
      <c r="D41" s="16">
        <f t="shared" si="12"/>
        <v>0.66666666666666663</v>
      </c>
      <c r="E41" s="18"/>
      <c r="G41" s="9">
        <v>38</v>
      </c>
      <c r="H41" s="65">
        <v>5</v>
      </c>
      <c r="I41" s="16">
        <f t="shared" si="1"/>
        <v>1</v>
      </c>
      <c r="J41" s="18"/>
      <c r="L41" s="9">
        <v>38</v>
      </c>
      <c r="M41" s="64">
        <v>2</v>
      </c>
      <c r="N41" s="16">
        <f t="shared" si="2"/>
        <v>1</v>
      </c>
      <c r="O41" s="18"/>
      <c r="Q41" s="9">
        <v>38</v>
      </c>
      <c r="R41" s="64">
        <v>2</v>
      </c>
      <c r="S41" s="16">
        <f t="shared" si="3"/>
        <v>1</v>
      </c>
      <c r="T41" s="18"/>
      <c r="V41" s="9">
        <v>38</v>
      </c>
      <c r="W41" s="64">
        <v>0</v>
      </c>
      <c r="X41" s="16">
        <f t="shared" si="4"/>
        <v>0</v>
      </c>
      <c r="Y41" s="18"/>
      <c r="AA41" s="9">
        <v>38</v>
      </c>
      <c r="AB41" s="68">
        <v>0</v>
      </c>
      <c r="AC41" s="16">
        <f t="shared" si="5"/>
        <v>0</v>
      </c>
      <c r="AD41" s="18"/>
    </row>
    <row r="42" spans="2:30" x14ac:dyDescent="0.3">
      <c r="B42" s="9">
        <v>39</v>
      </c>
      <c r="C42" s="65">
        <v>10</v>
      </c>
      <c r="D42" s="16">
        <f t="shared" si="12"/>
        <v>1</v>
      </c>
      <c r="E42" s="18"/>
      <c r="G42" s="9">
        <v>39</v>
      </c>
      <c r="H42" s="65">
        <v>4</v>
      </c>
      <c r="I42" s="16">
        <f t="shared" si="1"/>
        <v>0.8</v>
      </c>
      <c r="J42" s="18"/>
      <c r="L42" s="9">
        <v>39</v>
      </c>
      <c r="M42" s="64">
        <v>2</v>
      </c>
      <c r="N42" s="16">
        <f t="shared" si="2"/>
        <v>1</v>
      </c>
      <c r="O42" s="18"/>
      <c r="Q42" s="9">
        <v>39</v>
      </c>
      <c r="R42" s="64">
        <v>2</v>
      </c>
      <c r="S42" s="16">
        <f t="shared" si="3"/>
        <v>1</v>
      </c>
      <c r="T42" s="18"/>
      <c r="V42" s="9">
        <v>39</v>
      </c>
      <c r="W42" s="64">
        <v>0</v>
      </c>
      <c r="X42" s="16">
        <f t="shared" si="4"/>
        <v>0</v>
      </c>
      <c r="Y42" s="18"/>
      <c r="AA42" s="9">
        <v>39</v>
      </c>
      <c r="AB42" s="68">
        <v>0</v>
      </c>
      <c r="AC42" s="16">
        <f t="shared" si="5"/>
        <v>0</v>
      </c>
      <c r="AD42" s="18"/>
    </row>
    <row r="43" spans="2:30" x14ac:dyDescent="0.3">
      <c r="B43" s="9">
        <v>40</v>
      </c>
      <c r="C43" s="65">
        <v>10</v>
      </c>
      <c r="D43" s="16">
        <f t="shared" si="12"/>
        <v>1</v>
      </c>
      <c r="E43" s="18"/>
      <c r="G43" s="9">
        <v>40</v>
      </c>
      <c r="H43" s="65">
        <f t="shared" ref="H43:H68" si="13">D43*H42</f>
        <v>4</v>
      </c>
      <c r="I43" s="16">
        <f t="shared" si="1"/>
        <v>1</v>
      </c>
      <c r="J43" s="18"/>
      <c r="L43" s="9">
        <v>40</v>
      </c>
      <c r="M43" s="64">
        <v>2</v>
      </c>
      <c r="N43" s="16">
        <f t="shared" si="2"/>
        <v>1</v>
      </c>
      <c r="O43" s="18"/>
      <c r="Q43" s="9">
        <v>40</v>
      </c>
      <c r="R43" s="64">
        <v>2</v>
      </c>
      <c r="S43" s="16">
        <f t="shared" si="3"/>
        <v>1</v>
      </c>
      <c r="T43" s="18"/>
      <c r="V43" s="9">
        <v>40</v>
      </c>
      <c r="W43" s="64">
        <v>0</v>
      </c>
      <c r="X43" s="16">
        <f t="shared" si="4"/>
        <v>0</v>
      </c>
      <c r="Y43" s="18"/>
      <c r="AA43" s="9">
        <v>40</v>
      </c>
      <c r="AB43" s="68">
        <v>0</v>
      </c>
      <c r="AC43" s="16">
        <f t="shared" si="5"/>
        <v>0</v>
      </c>
      <c r="AD43" s="18"/>
    </row>
    <row r="44" spans="2:30" x14ac:dyDescent="0.3">
      <c r="B44" s="9">
        <v>41</v>
      </c>
      <c r="C44" s="65">
        <v>8</v>
      </c>
      <c r="D44" s="16">
        <f t="shared" si="12"/>
        <v>0.8</v>
      </c>
      <c r="E44" s="18"/>
      <c r="G44" s="9">
        <v>41</v>
      </c>
      <c r="H44" s="65">
        <v>3</v>
      </c>
      <c r="I44" s="16">
        <f t="shared" si="1"/>
        <v>0.75</v>
      </c>
      <c r="J44" s="18"/>
      <c r="L44" s="9">
        <v>41</v>
      </c>
      <c r="M44" s="64">
        <v>1</v>
      </c>
      <c r="N44" s="16">
        <f t="shared" si="2"/>
        <v>0.5</v>
      </c>
      <c r="O44" s="18"/>
      <c r="Q44" s="9">
        <v>41</v>
      </c>
      <c r="R44" s="64">
        <v>1</v>
      </c>
      <c r="S44" s="16">
        <f t="shared" si="3"/>
        <v>0.5</v>
      </c>
      <c r="T44" s="18"/>
      <c r="V44" s="9">
        <v>41</v>
      </c>
      <c r="W44" s="64">
        <v>0</v>
      </c>
      <c r="X44" s="16">
        <f t="shared" si="4"/>
        <v>0</v>
      </c>
      <c r="Y44" s="18"/>
      <c r="AA44" s="9">
        <v>41</v>
      </c>
      <c r="AB44" s="68">
        <v>0</v>
      </c>
      <c r="AC44" s="16">
        <f t="shared" si="5"/>
        <v>0</v>
      </c>
      <c r="AD44" s="18"/>
    </row>
    <row r="45" spans="2:30" x14ac:dyDescent="0.3">
      <c r="B45" s="9">
        <v>42</v>
      </c>
      <c r="C45" s="65">
        <v>7</v>
      </c>
      <c r="D45" s="16">
        <f t="shared" si="12"/>
        <v>0.875</v>
      </c>
      <c r="E45" s="18"/>
      <c r="G45" s="9">
        <v>42</v>
      </c>
      <c r="H45" s="65">
        <v>3</v>
      </c>
      <c r="I45" s="16">
        <f t="shared" si="1"/>
        <v>1</v>
      </c>
      <c r="J45" s="18"/>
      <c r="L45" s="9">
        <v>42</v>
      </c>
      <c r="M45" s="64">
        <v>1</v>
      </c>
      <c r="N45" s="16">
        <f t="shared" si="2"/>
        <v>1</v>
      </c>
      <c r="O45" s="18"/>
      <c r="Q45" s="9">
        <v>42</v>
      </c>
      <c r="R45" s="64">
        <v>1</v>
      </c>
      <c r="S45" s="16">
        <f t="shared" si="3"/>
        <v>1</v>
      </c>
      <c r="T45" s="18"/>
      <c r="V45" s="9">
        <v>42</v>
      </c>
      <c r="W45" s="64">
        <v>0</v>
      </c>
      <c r="X45" s="16">
        <f t="shared" si="4"/>
        <v>0</v>
      </c>
      <c r="Y45" s="18"/>
      <c r="AA45" s="9">
        <v>42</v>
      </c>
      <c r="AB45" s="68">
        <v>0</v>
      </c>
      <c r="AC45" s="16">
        <f t="shared" si="5"/>
        <v>0</v>
      </c>
      <c r="AD45" s="18"/>
    </row>
    <row r="46" spans="2:30" x14ac:dyDescent="0.3">
      <c r="B46" s="9">
        <v>43</v>
      </c>
      <c r="C46" s="65">
        <v>5</v>
      </c>
      <c r="D46" s="16">
        <f t="shared" si="12"/>
        <v>0.7142857142857143</v>
      </c>
      <c r="E46" s="18"/>
      <c r="G46" s="9">
        <v>43</v>
      </c>
      <c r="H46" s="65">
        <v>3</v>
      </c>
      <c r="I46" s="16">
        <f t="shared" si="1"/>
        <v>1</v>
      </c>
      <c r="J46" s="18"/>
      <c r="L46" s="9">
        <v>43</v>
      </c>
      <c r="M46" s="64">
        <v>1</v>
      </c>
      <c r="N46" s="16">
        <f t="shared" si="2"/>
        <v>1</v>
      </c>
      <c r="O46" s="18"/>
      <c r="Q46" s="9">
        <v>43</v>
      </c>
      <c r="R46" s="64">
        <v>1</v>
      </c>
      <c r="S46" s="16">
        <f t="shared" si="3"/>
        <v>1</v>
      </c>
      <c r="T46" s="18"/>
      <c r="V46" s="9">
        <v>43</v>
      </c>
      <c r="W46" s="64">
        <v>0</v>
      </c>
      <c r="X46" s="16">
        <f t="shared" si="4"/>
        <v>0</v>
      </c>
      <c r="Y46" s="18"/>
      <c r="AA46" s="9">
        <v>43</v>
      </c>
      <c r="AB46" s="68">
        <v>0</v>
      </c>
      <c r="AC46" s="16">
        <f t="shared" si="5"/>
        <v>0</v>
      </c>
      <c r="AD46" s="18"/>
    </row>
    <row r="47" spans="2:30" x14ac:dyDescent="0.3">
      <c r="B47" s="9">
        <v>44</v>
      </c>
      <c r="C47" s="65">
        <v>5</v>
      </c>
      <c r="D47" s="16">
        <f t="shared" si="12"/>
        <v>1</v>
      </c>
      <c r="E47" s="18"/>
      <c r="G47" s="9">
        <v>44</v>
      </c>
      <c r="H47" s="65">
        <f t="shared" si="13"/>
        <v>3</v>
      </c>
      <c r="I47" s="16">
        <f t="shared" si="1"/>
        <v>1</v>
      </c>
      <c r="J47" s="18"/>
      <c r="L47" s="9">
        <v>44</v>
      </c>
      <c r="M47" s="64">
        <v>1</v>
      </c>
      <c r="N47" s="16">
        <f t="shared" si="2"/>
        <v>1</v>
      </c>
      <c r="O47" s="18"/>
      <c r="Q47" s="9">
        <v>44</v>
      </c>
      <c r="R47" s="64">
        <v>1</v>
      </c>
      <c r="S47" s="16">
        <f t="shared" si="3"/>
        <v>1</v>
      </c>
      <c r="T47" s="18"/>
      <c r="V47" s="9">
        <v>44</v>
      </c>
      <c r="W47" s="64">
        <v>0</v>
      </c>
      <c r="X47" s="16">
        <f t="shared" si="4"/>
        <v>0</v>
      </c>
      <c r="Y47" s="18"/>
      <c r="AA47" s="9">
        <v>44</v>
      </c>
      <c r="AB47" s="68">
        <v>0</v>
      </c>
      <c r="AC47" s="16">
        <f t="shared" si="5"/>
        <v>0</v>
      </c>
      <c r="AD47" s="18"/>
    </row>
    <row r="48" spans="2:30" x14ac:dyDescent="0.3">
      <c r="B48" s="9">
        <v>45</v>
      </c>
      <c r="C48" s="65">
        <v>5</v>
      </c>
      <c r="D48" s="16">
        <f t="shared" si="12"/>
        <v>1</v>
      </c>
      <c r="E48" s="18"/>
      <c r="G48" s="9">
        <v>45</v>
      </c>
      <c r="H48" s="65">
        <f t="shared" si="13"/>
        <v>3</v>
      </c>
      <c r="I48" s="16">
        <f t="shared" si="1"/>
        <v>1</v>
      </c>
      <c r="J48" s="18"/>
      <c r="L48" s="9">
        <v>45</v>
      </c>
      <c r="M48" s="64">
        <v>1</v>
      </c>
      <c r="N48" s="16">
        <f t="shared" si="2"/>
        <v>1</v>
      </c>
      <c r="O48" s="18"/>
      <c r="Q48" s="9">
        <v>45</v>
      </c>
      <c r="R48" s="64">
        <v>1</v>
      </c>
      <c r="S48" s="16">
        <f t="shared" si="3"/>
        <v>1</v>
      </c>
      <c r="T48" s="18"/>
      <c r="V48" s="9">
        <v>45</v>
      </c>
      <c r="W48" s="64">
        <v>0</v>
      </c>
      <c r="X48" s="16">
        <f t="shared" si="4"/>
        <v>0</v>
      </c>
      <c r="Y48" s="18"/>
      <c r="AA48" s="9">
        <v>45</v>
      </c>
      <c r="AB48" s="68">
        <v>0</v>
      </c>
      <c r="AC48" s="16">
        <f t="shared" si="5"/>
        <v>0</v>
      </c>
      <c r="AD48" s="18"/>
    </row>
    <row r="49" spans="2:30" x14ac:dyDescent="0.3">
      <c r="B49" s="9">
        <v>46</v>
      </c>
      <c r="C49" s="65">
        <v>5</v>
      </c>
      <c r="D49" s="16">
        <f t="shared" si="12"/>
        <v>1</v>
      </c>
      <c r="E49" s="18"/>
      <c r="G49" s="9">
        <v>46</v>
      </c>
      <c r="H49" s="65">
        <f t="shared" si="13"/>
        <v>3</v>
      </c>
      <c r="I49" s="16">
        <f t="shared" si="1"/>
        <v>1</v>
      </c>
      <c r="J49" s="18"/>
      <c r="L49" s="9">
        <v>46</v>
      </c>
      <c r="M49" s="64">
        <v>1</v>
      </c>
      <c r="N49" s="16">
        <f t="shared" si="2"/>
        <v>1</v>
      </c>
      <c r="O49" s="18"/>
      <c r="Q49" s="9">
        <v>46</v>
      </c>
      <c r="R49" s="64">
        <v>1</v>
      </c>
      <c r="S49" s="16">
        <f t="shared" si="3"/>
        <v>1</v>
      </c>
      <c r="T49" s="18"/>
      <c r="V49" s="9">
        <v>46</v>
      </c>
      <c r="W49" s="64">
        <v>0</v>
      </c>
      <c r="X49" s="16">
        <f t="shared" si="4"/>
        <v>0</v>
      </c>
      <c r="Y49" s="18"/>
      <c r="AA49" s="9">
        <v>46</v>
      </c>
      <c r="AB49" s="68">
        <v>0</v>
      </c>
      <c r="AC49" s="16">
        <f t="shared" si="5"/>
        <v>0</v>
      </c>
      <c r="AD49" s="18"/>
    </row>
    <row r="50" spans="2:30" x14ac:dyDescent="0.3">
      <c r="B50" s="9">
        <v>47</v>
      </c>
      <c r="C50" s="65">
        <v>5</v>
      </c>
      <c r="D50" s="16">
        <f t="shared" si="12"/>
        <v>1</v>
      </c>
      <c r="E50" s="18"/>
      <c r="G50" s="9">
        <v>47</v>
      </c>
      <c r="H50" s="65">
        <f t="shared" si="13"/>
        <v>3</v>
      </c>
      <c r="I50" s="16">
        <f t="shared" si="1"/>
        <v>1</v>
      </c>
      <c r="J50" s="18"/>
      <c r="L50" s="9">
        <v>47</v>
      </c>
      <c r="M50" s="64">
        <v>1</v>
      </c>
      <c r="N50" s="16">
        <f t="shared" si="2"/>
        <v>1</v>
      </c>
      <c r="O50" s="18"/>
      <c r="Q50" s="9">
        <v>47</v>
      </c>
      <c r="R50" s="64">
        <v>1</v>
      </c>
      <c r="S50" s="16">
        <f t="shared" si="3"/>
        <v>1</v>
      </c>
      <c r="T50" s="18"/>
      <c r="V50" s="9">
        <v>47</v>
      </c>
      <c r="W50" s="64">
        <v>0</v>
      </c>
      <c r="X50" s="16">
        <f t="shared" si="4"/>
        <v>0</v>
      </c>
      <c r="Y50" s="18"/>
      <c r="AA50" s="9">
        <v>47</v>
      </c>
      <c r="AB50" s="68">
        <v>0</v>
      </c>
      <c r="AC50" s="16">
        <f t="shared" si="5"/>
        <v>0</v>
      </c>
      <c r="AD50" s="18"/>
    </row>
    <row r="51" spans="2:30" x14ac:dyDescent="0.3">
      <c r="B51" s="9">
        <v>48</v>
      </c>
      <c r="C51" s="65">
        <v>5</v>
      </c>
      <c r="D51" s="16">
        <f t="shared" si="12"/>
        <v>1</v>
      </c>
      <c r="E51" s="18"/>
      <c r="G51" s="9">
        <v>48</v>
      </c>
      <c r="H51" s="65">
        <f t="shared" si="13"/>
        <v>3</v>
      </c>
      <c r="I51" s="16">
        <f t="shared" si="1"/>
        <v>1</v>
      </c>
      <c r="J51" s="18"/>
      <c r="L51" s="9">
        <v>48</v>
      </c>
      <c r="M51" s="64">
        <v>1</v>
      </c>
      <c r="N51" s="16">
        <f t="shared" si="2"/>
        <v>1</v>
      </c>
      <c r="O51" s="18"/>
      <c r="Q51" s="9">
        <v>48</v>
      </c>
      <c r="R51" s="64">
        <v>1</v>
      </c>
      <c r="S51" s="16">
        <f t="shared" si="3"/>
        <v>1</v>
      </c>
      <c r="T51" s="18"/>
      <c r="V51" s="9">
        <v>48</v>
      </c>
      <c r="W51" s="64">
        <v>0</v>
      </c>
      <c r="X51" s="16">
        <f t="shared" si="4"/>
        <v>0</v>
      </c>
      <c r="Y51" s="18"/>
      <c r="AA51" s="9">
        <v>48</v>
      </c>
      <c r="AB51" s="68">
        <v>0</v>
      </c>
      <c r="AC51" s="16">
        <f t="shared" si="5"/>
        <v>0</v>
      </c>
      <c r="AD51" s="18"/>
    </row>
    <row r="52" spans="2:30" x14ac:dyDescent="0.3">
      <c r="B52" s="9">
        <v>49</v>
      </c>
      <c r="C52" s="65">
        <v>4</v>
      </c>
      <c r="D52" s="16">
        <f t="shared" si="12"/>
        <v>0.8</v>
      </c>
      <c r="E52" s="18"/>
      <c r="G52" s="9">
        <v>49</v>
      </c>
      <c r="H52" s="65">
        <v>2</v>
      </c>
      <c r="I52" s="16">
        <f t="shared" si="1"/>
        <v>0.66666666666666663</v>
      </c>
      <c r="J52" s="18"/>
      <c r="L52" s="9">
        <v>49</v>
      </c>
      <c r="M52" s="64">
        <v>1</v>
      </c>
      <c r="N52" s="16">
        <f t="shared" si="2"/>
        <v>1</v>
      </c>
      <c r="O52" s="18"/>
      <c r="Q52" s="9">
        <v>49</v>
      </c>
      <c r="R52" s="64">
        <v>1</v>
      </c>
      <c r="S52" s="16">
        <f t="shared" si="3"/>
        <v>1</v>
      </c>
      <c r="T52" s="18"/>
      <c r="V52" s="9">
        <v>49</v>
      </c>
      <c r="W52" s="64">
        <v>0</v>
      </c>
      <c r="X52" s="16">
        <f t="shared" si="4"/>
        <v>0</v>
      </c>
      <c r="Y52" s="18"/>
      <c r="AA52" s="9">
        <v>49</v>
      </c>
      <c r="AB52" s="68">
        <v>0</v>
      </c>
      <c r="AC52" s="16">
        <f t="shared" si="5"/>
        <v>0</v>
      </c>
      <c r="AD52" s="18"/>
    </row>
    <row r="53" spans="2:30" x14ac:dyDescent="0.3">
      <c r="B53" s="9">
        <v>50</v>
      </c>
      <c r="C53" s="65">
        <v>4</v>
      </c>
      <c r="D53" s="16">
        <f t="shared" si="12"/>
        <v>1</v>
      </c>
      <c r="E53" s="18"/>
      <c r="G53" s="9">
        <v>50</v>
      </c>
      <c r="H53" s="65">
        <f t="shared" si="13"/>
        <v>2</v>
      </c>
      <c r="I53" s="16">
        <f t="shared" si="1"/>
        <v>1</v>
      </c>
      <c r="J53" s="18"/>
      <c r="L53" s="9">
        <v>50</v>
      </c>
      <c r="M53" s="64">
        <v>1</v>
      </c>
      <c r="N53" s="16">
        <f t="shared" si="2"/>
        <v>1</v>
      </c>
      <c r="O53" s="18"/>
      <c r="Q53" s="9">
        <v>50</v>
      </c>
      <c r="R53" s="64">
        <v>1</v>
      </c>
      <c r="S53" s="16">
        <f t="shared" si="3"/>
        <v>1</v>
      </c>
      <c r="T53" s="18"/>
      <c r="V53" s="9">
        <v>50</v>
      </c>
      <c r="W53" s="64">
        <v>0</v>
      </c>
      <c r="X53" s="16">
        <f t="shared" si="4"/>
        <v>0</v>
      </c>
      <c r="Y53" s="18"/>
      <c r="AA53" s="9">
        <v>50</v>
      </c>
      <c r="AB53" s="68">
        <v>0</v>
      </c>
      <c r="AC53" s="16">
        <f t="shared" si="5"/>
        <v>0</v>
      </c>
      <c r="AD53" s="18"/>
    </row>
    <row r="54" spans="2:30" x14ac:dyDescent="0.3">
      <c r="B54" s="9">
        <v>51</v>
      </c>
      <c r="C54" s="65">
        <v>4</v>
      </c>
      <c r="D54" s="16">
        <f t="shared" si="12"/>
        <v>1</v>
      </c>
      <c r="E54" s="18"/>
      <c r="G54" s="9">
        <v>51</v>
      </c>
      <c r="H54" s="65">
        <f t="shared" si="13"/>
        <v>2</v>
      </c>
      <c r="I54" s="16">
        <f t="shared" si="1"/>
        <v>1</v>
      </c>
      <c r="J54" s="18"/>
      <c r="L54" s="9">
        <v>51</v>
      </c>
      <c r="M54" s="64">
        <v>1</v>
      </c>
      <c r="N54" s="16">
        <f t="shared" si="2"/>
        <v>1</v>
      </c>
      <c r="O54" s="18"/>
      <c r="Q54" s="9">
        <v>51</v>
      </c>
      <c r="R54" s="64">
        <v>1</v>
      </c>
      <c r="S54" s="16">
        <f t="shared" si="3"/>
        <v>1</v>
      </c>
      <c r="T54" s="18"/>
      <c r="V54" s="9">
        <v>51</v>
      </c>
      <c r="W54" s="64">
        <v>0</v>
      </c>
      <c r="X54" s="16">
        <f t="shared" si="4"/>
        <v>0</v>
      </c>
      <c r="Y54" s="18"/>
      <c r="AA54" s="9">
        <v>51</v>
      </c>
      <c r="AB54" s="68">
        <v>0</v>
      </c>
      <c r="AC54" s="16">
        <f t="shared" si="5"/>
        <v>0</v>
      </c>
      <c r="AD54" s="18"/>
    </row>
    <row r="55" spans="2:30" x14ac:dyDescent="0.3">
      <c r="B55" s="9">
        <v>52</v>
      </c>
      <c r="C55" s="65">
        <v>4</v>
      </c>
      <c r="D55" s="16">
        <f t="shared" si="12"/>
        <v>1</v>
      </c>
      <c r="E55" s="18"/>
      <c r="G55" s="9">
        <v>52</v>
      </c>
      <c r="H55" s="65">
        <f t="shared" si="13"/>
        <v>2</v>
      </c>
      <c r="I55" s="16">
        <f t="shared" si="1"/>
        <v>1</v>
      </c>
      <c r="J55" s="18"/>
      <c r="L55" s="9">
        <v>52</v>
      </c>
      <c r="M55" s="64">
        <v>1</v>
      </c>
      <c r="N55" s="16">
        <f t="shared" si="2"/>
        <v>1</v>
      </c>
      <c r="O55" s="18"/>
      <c r="Q55" s="9">
        <v>52</v>
      </c>
      <c r="R55" s="64">
        <v>1</v>
      </c>
      <c r="S55" s="16">
        <f t="shared" si="3"/>
        <v>1</v>
      </c>
      <c r="T55" s="18"/>
      <c r="V55" s="9">
        <v>52</v>
      </c>
      <c r="W55" s="64">
        <v>0</v>
      </c>
      <c r="X55" s="16">
        <f t="shared" si="4"/>
        <v>0</v>
      </c>
      <c r="Y55" s="18"/>
      <c r="AA55" s="9">
        <v>52</v>
      </c>
      <c r="AB55" s="68">
        <v>0</v>
      </c>
      <c r="AC55" s="16">
        <f t="shared" si="5"/>
        <v>0</v>
      </c>
      <c r="AD55" s="18"/>
    </row>
    <row r="56" spans="2:30" x14ac:dyDescent="0.3">
      <c r="B56" s="9">
        <v>53</v>
      </c>
      <c r="C56" s="65">
        <v>3</v>
      </c>
      <c r="D56" s="16">
        <f t="shared" si="12"/>
        <v>0.75</v>
      </c>
      <c r="E56" s="18"/>
      <c r="G56" s="9">
        <v>53</v>
      </c>
      <c r="H56" s="65">
        <v>2</v>
      </c>
      <c r="I56" s="16">
        <f t="shared" si="1"/>
        <v>1</v>
      </c>
      <c r="J56" s="18"/>
      <c r="L56" s="9">
        <v>53</v>
      </c>
      <c r="M56" s="64">
        <v>1</v>
      </c>
      <c r="N56" s="16">
        <f t="shared" si="2"/>
        <v>1</v>
      </c>
      <c r="O56" s="18"/>
      <c r="Q56" s="9">
        <v>53</v>
      </c>
      <c r="R56" s="64">
        <v>1</v>
      </c>
      <c r="S56" s="16">
        <f t="shared" si="3"/>
        <v>1</v>
      </c>
      <c r="T56" s="18"/>
      <c r="V56" s="9">
        <v>53</v>
      </c>
      <c r="W56" s="64">
        <v>0</v>
      </c>
      <c r="X56" s="16">
        <f t="shared" si="4"/>
        <v>0</v>
      </c>
      <c r="Y56" s="18"/>
      <c r="AA56" s="9">
        <v>53</v>
      </c>
      <c r="AB56" s="68">
        <v>0</v>
      </c>
      <c r="AC56" s="16">
        <f t="shared" si="5"/>
        <v>0</v>
      </c>
      <c r="AD56" s="18"/>
    </row>
    <row r="57" spans="2:30" x14ac:dyDescent="0.3">
      <c r="B57" s="9">
        <v>54</v>
      </c>
      <c r="C57" s="65">
        <v>3</v>
      </c>
      <c r="D57" s="16">
        <f t="shared" si="12"/>
        <v>1</v>
      </c>
      <c r="E57" s="18"/>
      <c r="G57" s="9">
        <v>54</v>
      </c>
      <c r="H57" s="65">
        <f t="shared" si="13"/>
        <v>2</v>
      </c>
      <c r="I57" s="16">
        <f t="shared" si="1"/>
        <v>1</v>
      </c>
      <c r="J57" s="18"/>
      <c r="L57" s="9">
        <v>54</v>
      </c>
      <c r="M57" s="64">
        <v>1</v>
      </c>
      <c r="N57" s="16">
        <f t="shared" si="2"/>
        <v>1</v>
      </c>
      <c r="O57" s="18"/>
      <c r="Q57" s="9">
        <v>54</v>
      </c>
      <c r="R57" s="64">
        <v>1</v>
      </c>
      <c r="S57" s="16">
        <f t="shared" si="3"/>
        <v>1</v>
      </c>
      <c r="T57" s="18"/>
      <c r="V57" s="9">
        <v>54</v>
      </c>
      <c r="W57" s="64">
        <v>0</v>
      </c>
      <c r="X57" s="16">
        <f t="shared" si="4"/>
        <v>0</v>
      </c>
      <c r="Y57" s="18"/>
      <c r="AA57" s="9">
        <v>54</v>
      </c>
      <c r="AB57" s="68">
        <v>0</v>
      </c>
      <c r="AC57" s="16">
        <f t="shared" si="5"/>
        <v>0</v>
      </c>
      <c r="AD57" s="18"/>
    </row>
    <row r="58" spans="2:30" x14ac:dyDescent="0.3">
      <c r="B58" s="9">
        <v>55</v>
      </c>
      <c r="C58" s="65">
        <v>3</v>
      </c>
      <c r="D58" s="16">
        <f t="shared" si="12"/>
        <v>1</v>
      </c>
      <c r="E58" s="18"/>
      <c r="G58" s="9">
        <v>55</v>
      </c>
      <c r="H58" s="65">
        <f t="shared" si="13"/>
        <v>2</v>
      </c>
      <c r="I58" s="16">
        <f t="shared" si="1"/>
        <v>1</v>
      </c>
      <c r="J58" s="18"/>
      <c r="L58" s="9">
        <v>55</v>
      </c>
      <c r="M58" s="64">
        <v>1</v>
      </c>
      <c r="N58" s="16">
        <f t="shared" si="2"/>
        <v>1</v>
      </c>
      <c r="O58" s="18"/>
      <c r="Q58" s="9">
        <v>55</v>
      </c>
      <c r="R58" s="64">
        <v>1</v>
      </c>
      <c r="S58" s="16">
        <f t="shared" si="3"/>
        <v>1</v>
      </c>
      <c r="T58" s="18"/>
      <c r="V58" s="9">
        <v>55</v>
      </c>
      <c r="W58" s="64">
        <v>0</v>
      </c>
      <c r="X58" s="16">
        <f t="shared" si="4"/>
        <v>0</v>
      </c>
      <c r="Y58" s="18"/>
      <c r="AA58" s="9">
        <v>55</v>
      </c>
      <c r="AB58" s="68">
        <v>0</v>
      </c>
      <c r="AC58" s="16">
        <f t="shared" si="5"/>
        <v>0</v>
      </c>
      <c r="AD58" s="18"/>
    </row>
    <row r="59" spans="2:30" x14ac:dyDescent="0.3">
      <c r="B59" s="9">
        <v>56</v>
      </c>
      <c r="C59" s="65">
        <v>3</v>
      </c>
      <c r="D59" s="16">
        <f t="shared" si="12"/>
        <v>1</v>
      </c>
      <c r="E59" s="18"/>
      <c r="G59" s="9">
        <v>56</v>
      </c>
      <c r="H59" s="65">
        <f t="shared" si="13"/>
        <v>2</v>
      </c>
      <c r="I59" s="16">
        <f t="shared" si="1"/>
        <v>1</v>
      </c>
      <c r="J59" s="18"/>
      <c r="L59" s="9">
        <v>56</v>
      </c>
      <c r="M59" s="64">
        <v>1</v>
      </c>
      <c r="N59" s="16">
        <f t="shared" si="2"/>
        <v>1</v>
      </c>
      <c r="O59" s="18"/>
      <c r="Q59" s="9">
        <v>56</v>
      </c>
      <c r="R59" s="64">
        <v>1</v>
      </c>
      <c r="S59" s="16">
        <f t="shared" si="3"/>
        <v>1</v>
      </c>
      <c r="T59" s="18"/>
      <c r="V59" s="9">
        <v>56</v>
      </c>
      <c r="W59" s="64">
        <v>0</v>
      </c>
      <c r="X59" s="16">
        <f t="shared" si="4"/>
        <v>0</v>
      </c>
      <c r="Y59" s="18"/>
      <c r="AA59" s="9">
        <v>56</v>
      </c>
      <c r="AB59" s="68">
        <v>0</v>
      </c>
      <c r="AC59" s="16">
        <f t="shared" si="5"/>
        <v>0</v>
      </c>
      <c r="AD59" s="18"/>
    </row>
    <row r="60" spans="2:30" x14ac:dyDescent="0.3">
      <c r="B60" s="9">
        <v>57</v>
      </c>
      <c r="C60" s="65">
        <v>2</v>
      </c>
      <c r="D60" s="16">
        <f t="shared" si="12"/>
        <v>0.66666666666666663</v>
      </c>
      <c r="E60" s="18"/>
      <c r="G60" s="9">
        <v>57</v>
      </c>
      <c r="H60" s="65">
        <v>1</v>
      </c>
      <c r="I60" s="16">
        <f t="shared" si="1"/>
        <v>0.5</v>
      </c>
      <c r="J60" s="18"/>
      <c r="L60" s="9">
        <v>57</v>
      </c>
      <c r="M60" s="64">
        <v>1</v>
      </c>
      <c r="N60" s="16">
        <f t="shared" si="2"/>
        <v>1</v>
      </c>
      <c r="O60" s="18"/>
      <c r="Q60" s="9">
        <v>57</v>
      </c>
      <c r="R60" s="64">
        <v>1</v>
      </c>
      <c r="S60" s="16">
        <f t="shared" si="3"/>
        <v>1</v>
      </c>
      <c r="T60" s="18"/>
      <c r="V60" s="9">
        <v>57</v>
      </c>
      <c r="W60" s="64">
        <v>0</v>
      </c>
      <c r="X60" s="16">
        <f t="shared" si="4"/>
        <v>0</v>
      </c>
      <c r="Y60" s="18"/>
      <c r="AA60" s="9">
        <v>57</v>
      </c>
      <c r="AB60" s="68">
        <v>0</v>
      </c>
      <c r="AC60" s="16">
        <f t="shared" si="5"/>
        <v>0</v>
      </c>
      <c r="AD60" s="18"/>
    </row>
    <row r="61" spans="2:30" x14ac:dyDescent="0.3">
      <c r="B61" s="9">
        <v>58</v>
      </c>
      <c r="C61" s="65">
        <v>2</v>
      </c>
      <c r="D61" s="16">
        <f t="shared" si="12"/>
        <v>1</v>
      </c>
      <c r="E61" s="18"/>
      <c r="G61" s="9">
        <v>58</v>
      </c>
      <c r="H61" s="65">
        <f t="shared" si="13"/>
        <v>1</v>
      </c>
      <c r="I61" s="16">
        <f t="shared" si="1"/>
        <v>1</v>
      </c>
      <c r="J61" s="18"/>
      <c r="L61" s="9">
        <v>58</v>
      </c>
      <c r="M61" s="64">
        <v>1</v>
      </c>
      <c r="N61" s="16">
        <f t="shared" si="2"/>
        <v>1</v>
      </c>
      <c r="O61" s="18"/>
      <c r="Q61" s="9">
        <v>58</v>
      </c>
      <c r="R61" s="64">
        <v>1</v>
      </c>
      <c r="S61" s="16">
        <f t="shared" si="3"/>
        <v>1</v>
      </c>
      <c r="T61" s="18"/>
      <c r="V61" s="9">
        <v>58</v>
      </c>
      <c r="W61" s="64">
        <v>0</v>
      </c>
      <c r="X61" s="16">
        <f t="shared" si="4"/>
        <v>0</v>
      </c>
      <c r="Y61" s="18"/>
      <c r="AA61" s="9">
        <v>58</v>
      </c>
      <c r="AB61" s="68">
        <v>0</v>
      </c>
      <c r="AC61" s="16">
        <f t="shared" si="5"/>
        <v>0</v>
      </c>
      <c r="AD61" s="18"/>
    </row>
    <row r="62" spans="2:30" x14ac:dyDescent="0.3">
      <c r="B62" s="9">
        <v>59</v>
      </c>
      <c r="C62" s="65">
        <v>2</v>
      </c>
      <c r="D62" s="16">
        <f t="shared" si="12"/>
        <v>1</v>
      </c>
      <c r="E62" s="18"/>
      <c r="G62" s="9">
        <v>59</v>
      </c>
      <c r="H62" s="65">
        <f t="shared" si="13"/>
        <v>1</v>
      </c>
      <c r="I62" s="16">
        <f t="shared" si="1"/>
        <v>1</v>
      </c>
      <c r="J62" s="18"/>
      <c r="L62" s="9">
        <v>59</v>
      </c>
      <c r="M62" s="64">
        <v>1</v>
      </c>
      <c r="N62" s="16">
        <f t="shared" si="2"/>
        <v>1</v>
      </c>
      <c r="O62" s="18"/>
      <c r="Q62" s="9">
        <v>59</v>
      </c>
      <c r="R62" s="64">
        <v>1</v>
      </c>
      <c r="S62" s="16">
        <f t="shared" si="3"/>
        <v>1</v>
      </c>
      <c r="T62" s="18"/>
      <c r="V62" s="9">
        <v>59</v>
      </c>
      <c r="W62" s="64">
        <v>0</v>
      </c>
      <c r="X62" s="16">
        <f t="shared" si="4"/>
        <v>0</v>
      </c>
      <c r="Y62" s="18"/>
      <c r="AA62" s="9">
        <v>59</v>
      </c>
      <c r="AB62" s="68">
        <v>0</v>
      </c>
      <c r="AC62" s="16">
        <f t="shared" si="5"/>
        <v>0</v>
      </c>
      <c r="AD62" s="18"/>
    </row>
    <row r="63" spans="2:30" x14ac:dyDescent="0.3">
      <c r="B63" s="9">
        <v>60</v>
      </c>
      <c r="C63" s="65">
        <v>2</v>
      </c>
      <c r="D63" s="16">
        <f t="shared" si="12"/>
        <v>1</v>
      </c>
      <c r="E63" s="18"/>
      <c r="G63" s="9">
        <v>60</v>
      </c>
      <c r="H63" s="65">
        <f t="shared" si="13"/>
        <v>1</v>
      </c>
      <c r="I63" s="16">
        <f t="shared" si="1"/>
        <v>1</v>
      </c>
      <c r="J63" s="18"/>
      <c r="L63" s="9">
        <v>60</v>
      </c>
      <c r="M63" s="64">
        <v>1</v>
      </c>
      <c r="N63" s="16">
        <f t="shared" si="2"/>
        <v>1</v>
      </c>
      <c r="O63" s="18"/>
      <c r="Q63" s="9">
        <v>60</v>
      </c>
      <c r="R63" s="64">
        <v>1</v>
      </c>
      <c r="S63" s="16">
        <f t="shared" si="3"/>
        <v>1</v>
      </c>
      <c r="T63" s="18"/>
      <c r="V63" s="9">
        <v>60</v>
      </c>
      <c r="W63" s="64">
        <v>0</v>
      </c>
      <c r="X63" s="16">
        <f t="shared" si="4"/>
        <v>0</v>
      </c>
      <c r="Y63" s="18"/>
      <c r="AA63" s="9">
        <v>60</v>
      </c>
      <c r="AB63" s="68">
        <v>0</v>
      </c>
      <c r="AC63" s="16">
        <f t="shared" si="5"/>
        <v>0</v>
      </c>
      <c r="AD63" s="18"/>
    </row>
    <row r="64" spans="2:30" x14ac:dyDescent="0.3">
      <c r="B64" s="9">
        <v>61</v>
      </c>
      <c r="C64" s="65">
        <v>2</v>
      </c>
      <c r="D64" s="16">
        <f t="shared" si="12"/>
        <v>1</v>
      </c>
      <c r="E64" s="18"/>
      <c r="G64" s="9">
        <v>61</v>
      </c>
      <c r="H64" s="65">
        <f t="shared" si="13"/>
        <v>1</v>
      </c>
      <c r="I64" s="16">
        <f t="shared" si="1"/>
        <v>1</v>
      </c>
      <c r="J64" s="18"/>
      <c r="L64" s="9">
        <v>61</v>
      </c>
      <c r="M64" s="64">
        <v>1</v>
      </c>
      <c r="N64" s="16">
        <f t="shared" si="2"/>
        <v>1</v>
      </c>
      <c r="O64" s="18"/>
      <c r="Q64" s="9">
        <v>61</v>
      </c>
      <c r="R64" s="64">
        <v>1</v>
      </c>
      <c r="S64" s="16">
        <f t="shared" si="3"/>
        <v>1</v>
      </c>
      <c r="T64" s="18"/>
      <c r="V64" s="9">
        <v>61</v>
      </c>
      <c r="W64" s="64">
        <v>0</v>
      </c>
      <c r="X64" s="16">
        <f t="shared" si="4"/>
        <v>0</v>
      </c>
      <c r="Y64" s="18"/>
      <c r="AA64" s="9">
        <v>61</v>
      </c>
      <c r="AB64" s="68">
        <v>0</v>
      </c>
      <c r="AC64" s="16">
        <f t="shared" si="5"/>
        <v>0</v>
      </c>
      <c r="AD64" s="18"/>
    </row>
    <row r="65" spans="2:30" x14ac:dyDescent="0.3">
      <c r="B65" s="9">
        <v>62</v>
      </c>
      <c r="C65" s="65">
        <v>2</v>
      </c>
      <c r="D65" s="16">
        <f t="shared" si="12"/>
        <v>1</v>
      </c>
      <c r="E65" s="18"/>
      <c r="G65" s="9">
        <v>62</v>
      </c>
      <c r="H65" s="65">
        <f t="shared" si="13"/>
        <v>1</v>
      </c>
      <c r="I65" s="16">
        <f t="shared" si="1"/>
        <v>1</v>
      </c>
      <c r="J65" s="18"/>
      <c r="L65" s="9">
        <v>62</v>
      </c>
      <c r="M65" s="64">
        <v>1</v>
      </c>
      <c r="N65" s="16">
        <f t="shared" si="2"/>
        <v>1</v>
      </c>
      <c r="O65" s="18"/>
      <c r="Q65" s="9">
        <v>62</v>
      </c>
      <c r="R65" s="64">
        <v>1</v>
      </c>
      <c r="S65" s="16">
        <f t="shared" si="3"/>
        <v>1</v>
      </c>
      <c r="T65" s="18"/>
      <c r="V65" s="9">
        <v>62</v>
      </c>
      <c r="W65" s="64">
        <v>0</v>
      </c>
      <c r="X65" s="16">
        <f t="shared" si="4"/>
        <v>0</v>
      </c>
      <c r="Y65" s="18"/>
      <c r="AA65" s="9">
        <v>62</v>
      </c>
      <c r="AB65" s="68">
        <v>0</v>
      </c>
      <c r="AC65" s="16">
        <f t="shared" si="5"/>
        <v>0</v>
      </c>
      <c r="AD65" s="18"/>
    </row>
    <row r="66" spans="2:30" x14ac:dyDescent="0.3">
      <c r="B66" s="9">
        <v>63</v>
      </c>
      <c r="C66" s="65">
        <v>2</v>
      </c>
      <c r="D66" s="16">
        <f t="shared" si="12"/>
        <v>1</v>
      </c>
      <c r="E66" s="18"/>
      <c r="G66" s="9">
        <v>63</v>
      </c>
      <c r="H66" s="65">
        <f t="shared" si="13"/>
        <v>1</v>
      </c>
      <c r="I66" s="16">
        <f t="shared" si="1"/>
        <v>1</v>
      </c>
      <c r="J66" s="18"/>
      <c r="L66" s="9">
        <v>63</v>
      </c>
      <c r="M66" s="64">
        <v>1</v>
      </c>
      <c r="N66" s="16">
        <f t="shared" si="2"/>
        <v>1</v>
      </c>
      <c r="O66" s="18"/>
      <c r="Q66" s="9">
        <v>63</v>
      </c>
      <c r="R66" s="64">
        <v>1</v>
      </c>
      <c r="S66" s="16">
        <f t="shared" si="3"/>
        <v>1</v>
      </c>
      <c r="T66" s="18"/>
      <c r="V66" s="9">
        <v>63</v>
      </c>
      <c r="W66" s="64">
        <v>0</v>
      </c>
      <c r="X66" s="16">
        <f t="shared" si="4"/>
        <v>0</v>
      </c>
      <c r="Y66" s="18"/>
      <c r="AA66" s="9">
        <v>63</v>
      </c>
      <c r="AB66" s="68">
        <v>0</v>
      </c>
      <c r="AC66" s="16">
        <f t="shared" si="5"/>
        <v>0</v>
      </c>
      <c r="AD66" s="18"/>
    </row>
    <row r="67" spans="2:30" x14ac:dyDescent="0.3">
      <c r="B67" s="9">
        <v>64</v>
      </c>
      <c r="C67" s="65">
        <v>2</v>
      </c>
      <c r="D67" s="16">
        <f t="shared" si="12"/>
        <v>1</v>
      </c>
      <c r="E67" s="18"/>
      <c r="G67" s="9">
        <v>64</v>
      </c>
      <c r="H67" s="65">
        <f t="shared" si="13"/>
        <v>1</v>
      </c>
      <c r="I67" s="16">
        <f t="shared" si="1"/>
        <v>1</v>
      </c>
      <c r="J67" s="18"/>
      <c r="L67" s="9">
        <v>64</v>
      </c>
      <c r="M67" s="64">
        <v>1</v>
      </c>
      <c r="N67" s="16">
        <f t="shared" si="2"/>
        <v>1</v>
      </c>
      <c r="O67" s="18"/>
      <c r="Q67" s="9">
        <v>64</v>
      </c>
      <c r="R67" s="64">
        <v>1</v>
      </c>
      <c r="S67" s="16">
        <f t="shared" si="3"/>
        <v>1</v>
      </c>
      <c r="T67" s="18"/>
      <c r="V67" s="9">
        <v>64</v>
      </c>
      <c r="W67" s="64">
        <v>0</v>
      </c>
      <c r="X67" s="16">
        <f t="shared" si="4"/>
        <v>0</v>
      </c>
      <c r="Y67" s="18"/>
      <c r="AA67" s="9">
        <v>64</v>
      </c>
      <c r="AB67" s="68">
        <v>0</v>
      </c>
      <c r="AC67" s="16">
        <f t="shared" si="5"/>
        <v>0</v>
      </c>
      <c r="AD67" s="18"/>
    </row>
    <row r="68" spans="2:30" x14ac:dyDescent="0.3">
      <c r="B68" s="9">
        <v>0</v>
      </c>
      <c r="C68" s="65">
        <v>0</v>
      </c>
      <c r="D68" s="16">
        <f t="shared" si="12"/>
        <v>0</v>
      </c>
      <c r="E68" s="19"/>
      <c r="G68" s="9">
        <v>0</v>
      </c>
      <c r="H68" s="65">
        <f t="shared" si="13"/>
        <v>0</v>
      </c>
      <c r="I68" s="16">
        <f t="shared" si="1"/>
        <v>0</v>
      </c>
      <c r="J68" s="19"/>
      <c r="L68" s="9">
        <v>0</v>
      </c>
      <c r="M68" s="64">
        <v>0</v>
      </c>
      <c r="N68" s="16">
        <f t="shared" si="2"/>
        <v>0</v>
      </c>
      <c r="O68" s="19"/>
      <c r="Q68" s="9">
        <v>0</v>
      </c>
      <c r="R68" s="64">
        <v>0</v>
      </c>
      <c r="S68" s="16">
        <f t="shared" si="3"/>
        <v>0</v>
      </c>
      <c r="T68" s="19"/>
      <c r="V68" s="9">
        <v>0</v>
      </c>
      <c r="W68" s="64">
        <v>0</v>
      </c>
      <c r="X68" s="16">
        <f t="shared" si="4"/>
        <v>0</v>
      </c>
      <c r="Y68" s="19"/>
      <c r="AA68" s="9">
        <v>0</v>
      </c>
      <c r="AB68" s="68">
        <v>0</v>
      </c>
      <c r="AC68" s="16">
        <f t="shared" si="5"/>
        <v>0</v>
      </c>
      <c r="AD68" s="19"/>
    </row>
  </sheetData>
  <sheetProtection selectLockedCells="1" selectUnlockedCells="1"/>
  <mergeCells count="6">
    <mergeCell ref="AA2:AC2"/>
    <mergeCell ref="B2:D2"/>
    <mergeCell ref="G2:I2"/>
    <mergeCell ref="L2:N2"/>
    <mergeCell ref="Q2:S2"/>
    <mergeCell ref="V2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68"/>
  <sheetViews>
    <sheetView topLeftCell="H1" workbookViewId="0">
      <selection activeCell="AA1" sqref="AA1:AE1048576"/>
    </sheetView>
  </sheetViews>
  <sheetFormatPr defaultColWidth="9.109375" defaultRowHeight="14.4" x14ac:dyDescent="0.3"/>
  <cols>
    <col min="1" max="1" width="9.109375" style="11"/>
    <col min="2" max="2" width="9.6640625" style="11" customWidth="1"/>
    <col min="3" max="3" width="15.6640625" style="13" customWidth="1"/>
    <col min="4" max="4" width="6.6640625" style="14" customWidth="1"/>
    <col min="5" max="5" width="6.6640625" style="11" customWidth="1"/>
    <col min="6" max="6" width="7.109375" style="11" customWidth="1"/>
    <col min="7" max="7" width="9.6640625" style="11" customWidth="1"/>
    <col min="8" max="8" width="15.6640625" style="13" customWidth="1"/>
    <col min="9" max="9" width="6.6640625" style="14" customWidth="1"/>
    <col min="10" max="10" width="6.6640625" style="11" customWidth="1"/>
    <col min="11" max="11" width="7.109375" style="11" customWidth="1"/>
    <col min="12" max="12" width="9.6640625" style="11" customWidth="1"/>
    <col min="13" max="13" width="15.6640625" style="13" customWidth="1"/>
    <col min="14" max="14" width="6.6640625" style="14" customWidth="1"/>
    <col min="15" max="15" width="6.6640625" style="11" customWidth="1"/>
    <col min="16" max="16" width="7.109375" style="11" customWidth="1"/>
    <col min="17" max="17" width="9.6640625" style="11" customWidth="1"/>
    <col min="18" max="18" width="15.6640625" style="13" customWidth="1"/>
    <col min="19" max="19" width="6.6640625" style="14" customWidth="1"/>
    <col min="20" max="21" width="6.6640625" style="11" customWidth="1"/>
    <col min="22" max="22" width="9.6640625" style="11" customWidth="1"/>
    <col min="23" max="23" width="15.6640625" style="13" customWidth="1"/>
    <col min="24" max="24" width="6.6640625" style="14" customWidth="1"/>
    <col min="25" max="25" width="6.6640625" style="11" customWidth="1"/>
    <col min="26" max="26" width="9.109375" style="11"/>
    <col min="27" max="27" width="9.6640625" style="11" customWidth="1"/>
    <col min="28" max="28" width="15.6640625" style="13" customWidth="1"/>
    <col min="29" max="29" width="6.6640625" style="14" customWidth="1"/>
    <col min="30" max="30" width="6.6640625" style="11" customWidth="1"/>
    <col min="31" max="31" width="9.109375" style="11"/>
    <col min="32" max="32" width="8.88671875"/>
    <col min="33" max="33" width="17.6640625" style="32" customWidth="1"/>
    <col min="34" max="34" width="9.109375" style="32"/>
    <col min="35" max="35" width="5.44140625" style="11" customWidth="1"/>
    <col min="36" max="36" width="8.88671875"/>
    <col min="37" max="37" width="17.6640625" style="32" customWidth="1"/>
    <col min="38" max="38" width="9.109375" style="32"/>
    <col min="39" max="16384" width="9.109375" style="11"/>
  </cols>
  <sheetData>
    <row r="2" spans="2:38" ht="30.75" customHeight="1" x14ac:dyDescent="0.3">
      <c r="B2" s="126" t="s">
        <v>4</v>
      </c>
      <c r="C2" s="126"/>
      <c r="D2" s="127"/>
      <c r="G2" s="128" t="s">
        <v>3</v>
      </c>
      <c r="H2" s="128"/>
      <c r="I2" s="129"/>
      <c r="L2" s="130" t="s">
        <v>9</v>
      </c>
      <c r="M2" s="130"/>
      <c r="N2" s="131"/>
      <c r="Q2" s="132" t="s">
        <v>10</v>
      </c>
      <c r="R2" s="133"/>
      <c r="S2" s="134"/>
      <c r="V2" s="123" t="s">
        <v>15</v>
      </c>
      <c r="W2" s="124"/>
      <c r="X2" s="125"/>
      <c r="AA2" s="123" t="s">
        <v>33</v>
      </c>
      <c r="AB2" s="124"/>
      <c r="AC2" s="125"/>
      <c r="AF2" s="137" t="s">
        <v>14</v>
      </c>
      <c r="AG2" s="138"/>
      <c r="AH2" s="138"/>
      <c r="AI2" s="138"/>
      <c r="AJ2" s="138"/>
      <c r="AK2" s="138"/>
      <c r="AL2" s="139"/>
    </row>
    <row r="3" spans="2:38" s="22" customFormat="1" ht="20.25" customHeight="1" x14ac:dyDescent="0.3">
      <c r="B3" s="21" t="s">
        <v>7</v>
      </c>
      <c r="C3" s="21" t="s">
        <v>8</v>
      </c>
      <c r="D3" s="21" t="s">
        <v>12</v>
      </c>
      <c r="E3" s="21" t="s">
        <v>11</v>
      </c>
      <c r="G3" s="21" t="s">
        <v>7</v>
      </c>
      <c r="H3" s="21" t="s">
        <v>8</v>
      </c>
      <c r="I3" s="52" t="s">
        <v>12</v>
      </c>
      <c r="J3" s="52" t="s">
        <v>11</v>
      </c>
      <c r="L3" s="21" t="s">
        <v>7</v>
      </c>
      <c r="M3" s="21" t="s">
        <v>8</v>
      </c>
      <c r="N3" s="52" t="s">
        <v>12</v>
      </c>
      <c r="O3" s="52" t="s">
        <v>11</v>
      </c>
      <c r="Q3" s="21" t="s">
        <v>7</v>
      </c>
      <c r="R3" s="21" t="s">
        <v>8</v>
      </c>
      <c r="S3" s="52" t="s">
        <v>12</v>
      </c>
      <c r="T3" s="52" t="s">
        <v>11</v>
      </c>
      <c r="V3" s="21" t="s">
        <v>7</v>
      </c>
      <c r="W3" s="21" t="s">
        <v>8</v>
      </c>
      <c r="X3" s="52" t="s">
        <v>12</v>
      </c>
      <c r="Y3" s="52" t="s">
        <v>11</v>
      </c>
      <c r="AA3" s="55" t="s">
        <v>7</v>
      </c>
      <c r="AB3" s="55" t="s">
        <v>8</v>
      </c>
      <c r="AC3" s="55" t="s">
        <v>12</v>
      </c>
      <c r="AD3" s="55" t="s">
        <v>11</v>
      </c>
      <c r="AF3" s="135" t="s">
        <v>4</v>
      </c>
      <c r="AG3" s="136"/>
      <c r="AH3" s="32"/>
      <c r="AJ3" s="135" t="s">
        <v>3</v>
      </c>
      <c r="AK3" s="136"/>
      <c r="AL3" s="32"/>
    </row>
    <row r="4" spans="2:38" ht="15" x14ac:dyDescent="0.25">
      <c r="B4" s="6">
        <v>1</v>
      </c>
      <c r="C4" s="12">
        <v>1000</v>
      </c>
      <c r="D4" s="15"/>
      <c r="E4" s="18"/>
      <c r="G4" s="26">
        <v>1</v>
      </c>
      <c r="H4" s="12">
        <v>600</v>
      </c>
      <c r="I4" s="15"/>
      <c r="J4" s="18"/>
      <c r="L4" s="6">
        <v>1</v>
      </c>
      <c r="M4" s="12">
        <v>360</v>
      </c>
      <c r="N4" s="15"/>
      <c r="O4" s="18"/>
      <c r="Q4" s="6">
        <v>1</v>
      </c>
      <c r="R4" s="31">
        <v>215</v>
      </c>
      <c r="S4" s="15"/>
      <c r="T4" s="18"/>
      <c r="V4" s="6">
        <v>1</v>
      </c>
      <c r="W4" s="31">
        <v>130</v>
      </c>
      <c r="X4" s="15"/>
      <c r="Y4" s="18"/>
      <c r="AA4" s="6">
        <v>1</v>
      </c>
      <c r="AB4" s="54">
        <f>80</f>
        <v>80</v>
      </c>
      <c r="AC4" s="15"/>
      <c r="AD4" s="18"/>
      <c r="AF4" s="6">
        <v>1</v>
      </c>
      <c r="AG4" s="33">
        <v>1000</v>
      </c>
      <c r="AJ4" s="6">
        <v>1</v>
      </c>
      <c r="AK4" s="33">
        <v>500</v>
      </c>
    </row>
    <row r="5" spans="2:38" ht="15" x14ac:dyDescent="0.25">
      <c r="B5" s="5">
        <v>2</v>
      </c>
      <c r="C5" s="12">
        <f>C4*0.6</f>
        <v>600</v>
      </c>
      <c r="D5" s="16">
        <f t="shared" ref="D5:D36" si="0">IF(C5=0,0,IF(C4=0,0,C5/C4))</f>
        <v>0.6</v>
      </c>
      <c r="E5" s="19"/>
      <c r="G5" s="5">
        <v>2</v>
      </c>
      <c r="H5" s="31">
        <f>H4*0.6</f>
        <v>360</v>
      </c>
      <c r="I5" s="16">
        <f t="shared" ref="I5:I67" si="1">IF(H5=0,0,IF(H4=0,0,H5/H4))</f>
        <v>0.6</v>
      </c>
      <c r="J5" s="19"/>
      <c r="L5" s="5">
        <v>2</v>
      </c>
      <c r="M5" s="31">
        <v>215</v>
      </c>
      <c r="N5" s="16">
        <f t="shared" ref="N5:N67" si="2">IF(M5=0,0,IF(M4=0,0,M5/M4))</f>
        <v>0.59722222222222221</v>
      </c>
      <c r="O5" s="19"/>
      <c r="Q5" s="5">
        <v>2</v>
      </c>
      <c r="R5" s="31">
        <v>130</v>
      </c>
      <c r="S5" s="16">
        <f t="shared" ref="S5:S68" si="3">IF(R5=0,0,IF(R4=0,0,R5/R4))</f>
        <v>0.60465116279069764</v>
      </c>
      <c r="T5" s="19"/>
      <c r="V5" s="5">
        <v>2</v>
      </c>
      <c r="W5" s="31">
        <v>80</v>
      </c>
      <c r="X5" s="16">
        <f t="shared" ref="X5:X67" si="4">IF(W5=0,0,IF(W4=0,0,W5/W4))</f>
        <v>0.61538461538461542</v>
      </c>
      <c r="Y5" s="19"/>
      <c r="AA5" s="5">
        <v>2</v>
      </c>
      <c r="AB5" s="54">
        <v>48</v>
      </c>
      <c r="AC5" s="16">
        <f t="shared" ref="AC5:AC68" si="5">IF(AB5=0,0,IF(AB4=0,0,AB5/AB4))</f>
        <v>0.6</v>
      </c>
      <c r="AD5" s="19"/>
      <c r="AF5" s="5">
        <v>2</v>
      </c>
      <c r="AG5" s="33">
        <v>500</v>
      </c>
      <c r="AH5" s="34">
        <f>AG5/AG4</f>
        <v>0.5</v>
      </c>
      <c r="AJ5" s="5">
        <v>2</v>
      </c>
      <c r="AK5" s="33">
        <v>250</v>
      </c>
      <c r="AL5" s="34">
        <f t="shared" ref="AL5:AL36" si="6">AK5/AK4</f>
        <v>0.5</v>
      </c>
    </row>
    <row r="6" spans="2:38" ht="15" x14ac:dyDescent="0.25">
      <c r="B6" s="5">
        <v>3</v>
      </c>
      <c r="C6" s="12">
        <f>C5*0.7</f>
        <v>420</v>
      </c>
      <c r="D6" s="25">
        <f t="shared" si="0"/>
        <v>0.7</v>
      </c>
      <c r="E6" s="29">
        <f>C6/C4</f>
        <v>0.42</v>
      </c>
      <c r="G6" s="5">
        <v>3</v>
      </c>
      <c r="H6" s="31">
        <v>250</v>
      </c>
      <c r="I6" s="25">
        <f t="shared" si="1"/>
        <v>0.69444444444444442</v>
      </c>
      <c r="J6" s="29"/>
      <c r="L6" s="5">
        <v>3</v>
      </c>
      <c r="M6" s="31">
        <v>150</v>
      </c>
      <c r="N6" s="25">
        <f t="shared" si="2"/>
        <v>0.69767441860465118</v>
      </c>
      <c r="O6" s="29"/>
      <c r="Q6" s="5">
        <v>3</v>
      </c>
      <c r="R6" s="31">
        <v>90</v>
      </c>
      <c r="S6" s="25">
        <f t="shared" si="3"/>
        <v>0.69230769230769229</v>
      </c>
      <c r="T6" s="29"/>
      <c r="V6" s="5">
        <v>3</v>
      </c>
      <c r="W6" s="43">
        <v>55</v>
      </c>
      <c r="X6" s="25">
        <f t="shared" si="4"/>
        <v>0.6875</v>
      </c>
      <c r="Y6" s="29"/>
      <c r="AA6" s="5">
        <v>3</v>
      </c>
      <c r="AB6" s="54">
        <v>33</v>
      </c>
      <c r="AC6" s="25">
        <f t="shared" si="5"/>
        <v>0.6875</v>
      </c>
      <c r="AD6" s="29"/>
      <c r="AF6" s="5">
        <v>3</v>
      </c>
      <c r="AG6" s="33">
        <v>300</v>
      </c>
      <c r="AH6" s="34">
        <f t="shared" ref="AH6:AH36" si="7">AG6/AG5</f>
        <v>0.6</v>
      </c>
      <c r="AJ6" s="5">
        <v>3</v>
      </c>
      <c r="AK6" s="33">
        <v>150</v>
      </c>
      <c r="AL6" s="34">
        <f t="shared" si="6"/>
        <v>0.6</v>
      </c>
    </row>
    <row r="7" spans="2:38" ht="15" x14ac:dyDescent="0.25">
      <c r="B7" s="5">
        <v>4</v>
      </c>
      <c r="C7" s="12">
        <f>C5*0.6</f>
        <v>360</v>
      </c>
      <c r="D7" s="16">
        <f t="shared" si="0"/>
        <v>0.8571428571428571</v>
      </c>
      <c r="E7" s="20">
        <f>IF(C5=0,0,IF(C7=0,0,C7/C5))</f>
        <v>0.6</v>
      </c>
      <c r="G7" s="5">
        <v>4</v>
      </c>
      <c r="H7" s="31">
        <v>215</v>
      </c>
      <c r="I7" s="16">
        <f t="shared" si="1"/>
        <v>0.86</v>
      </c>
      <c r="J7" s="20">
        <f>IF(H5=0,0,IF(H7=0,0,H7/H5))</f>
        <v>0.59722222222222221</v>
      </c>
      <c r="L7" s="5">
        <v>4</v>
      </c>
      <c r="M7" s="43">
        <v>130</v>
      </c>
      <c r="N7" s="16">
        <f t="shared" si="2"/>
        <v>0.8666666666666667</v>
      </c>
      <c r="O7" s="20">
        <f>IF(M5=0,0,IF(M7=0,0,M7/M5))</f>
        <v>0.60465116279069764</v>
      </c>
      <c r="Q7" s="5">
        <v>4</v>
      </c>
      <c r="R7" s="31">
        <v>77</v>
      </c>
      <c r="S7" s="16">
        <f t="shared" si="3"/>
        <v>0.85555555555555551</v>
      </c>
      <c r="T7" s="20">
        <f>IF(R5=0,0,IF(R7=0,0,R7/R5))</f>
        <v>0.59230769230769231</v>
      </c>
      <c r="V7" s="5">
        <v>4</v>
      </c>
      <c r="W7" s="43">
        <v>48</v>
      </c>
      <c r="X7" s="16">
        <f t="shared" si="4"/>
        <v>0.87272727272727268</v>
      </c>
      <c r="Y7" s="20">
        <f>IF(W5=0,0,IF(W7=0,0,W7/W5))</f>
        <v>0.6</v>
      </c>
      <c r="AA7" s="5">
        <v>4</v>
      </c>
      <c r="AB7" s="54">
        <v>28</v>
      </c>
      <c r="AC7" s="16">
        <f t="shared" si="5"/>
        <v>0.84848484848484851</v>
      </c>
      <c r="AD7" s="20">
        <f>IF(AB5=0,0,IF(AB7=0,0,AB7/AB5))</f>
        <v>0.58333333333333337</v>
      </c>
      <c r="AF7" s="5">
        <v>4</v>
      </c>
      <c r="AG7" s="33">
        <v>250</v>
      </c>
      <c r="AH7" s="34">
        <f t="shared" si="7"/>
        <v>0.83333333333333337</v>
      </c>
      <c r="AJ7" s="5">
        <v>4</v>
      </c>
      <c r="AK7" s="33">
        <v>125</v>
      </c>
      <c r="AL7" s="34">
        <f t="shared" si="6"/>
        <v>0.83333333333333337</v>
      </c>
    </row>
    <row r="8" spans="2:38" ht="15" x14ac:dyDescent="0.25">
      <c r="B8" s="5">
        <v>5</v>
      </c>
      <c r="C8" s="12">
        <v>250</v>
      </c>
      <c r="D8" s="25">
        <f t="shared" si="0"/>
        <v>0.69444444444444442</v>
      </c>
      <c r="E8" s="27"/>
      <c r="G8" s="5">
        <v>5</v>
      </c>
      <c r="H8" s="31">
        <v>150</v>
      </c>
      <c r="I8" s="25">
        <f t="shared" si="1"/>
        <v>0.69767441860465118</v>
      </c>
      <c r="J8" s="27"/>
      <c r="L8" s="5">
        <v>5</v>
      </c>
      <c r="M8" s="31">
        <v>90</v>
      </c>
      <c r="N8" s="25">
        <f t="shared" si="2"/>
        <v>0.69230769230769229</v>
      </c>
      <c r="O8" s="27"/>
      <c r="Q8" s="5">
        <v>5</v>
      </c>
      <c r="R8" s="31">
        <v>55</v>
      </c>
      <c r="S8" s="25">
        <f t="shared" si="3"/>
        <v>0.7142857142857143</v>
      </c>
      <c r="T8" s="27"/>
      <c r="V8" s="5">
        <v>5</v>
      </c>
      <c r="W8" s="31">
        <v>33</v>
      </c>
      <c r="X8" s="25">
        <f t="shared" si="4"/>
        <v>0.6875</v>
      </c>
      <c r="Y8" s="27"/>
      <c r="AA8" s="5">
        <v>5</v>
      </c>
      <c r="AB8" s="54">
        <v>20</v>
      </c>
      <c r="AC8" s="25">
        <f t="shared" si="5"/>
        <v>0.7142857142857143</v>
      </c>
      <c r="AD8" s="27"/>
      <c r="AF8" s="5">
        <v>5</v>
      </c>
      <c r="AG8" s="33">
        <v>175</v>
      </c>
      <c r="AH8" s="34">
        <f t="shared" si="7"/>
        <v>0.7</v>
      </c>
      <c r="AJ8" s="5">
        <v>5</v>
      </c>
      <c r="AK8" s="33">
        <v>90</v>
      </c>
      <c r="AL8" s="34">
        <f t="shared" si="6"/>
        <v>0.72</v>
      </c>
    </row>
    <row r="9" spans="2:38" ht="15" x14ac:dyDescent="0.25">
      <c r="B9" s="5">
        <v>6</v>
      </c>
      <c r="C9" s="12">
        <v>215</v>
      </c>
      <c r="D9" s="25">
        <f t="shared" si="0"/>
        <v>0.86</v>
      </c>
      <c r="E9" s="29">
        <f>IF(C7=0,0,IF(C9=0,0,C9/C7))</f>
        <v>0.59722222222222221</v>
      </c>
      <c r="G9" s="5">
        <v>6</v>
      </c>
      <c r="H9" s="31">
        <v>130</v>
      </c>
      <c r="I9" s="25">
        <f t="shared" si="1"/>
        <v>0.8666666666666667</v>
      </c>
      <c r="J9" s="29">
        <f>IF(H7=0,0,IF(H9=0,0,H9/H7))</f>
        <v>0.60465116279069764</v>
      </c>
      <c r="L9" s="5">
        <v>6</v>
      </c>
      <c r="M9" s="31">
        <f>M7*0.6</f>
        <v>78</v>
      </c>
      <c r="N9" s="25">
        <f t="shared" si="2"/>
        <v>0.8666666666666667</v>
      </c>
      <c r="O9" s="29">
        <f>IF(M7=0,0,IF(M9=0,0,M9/M7))</f>
        <v>0.6</v>
      </c>
      <c r="Q9" s="5">
        <v>6</v>
      </c>
      <c r="R9" s="43">
        <v>45</v>
      </c>
      <c r="S9" s="25">
        <f t="shared" si="3"/>
        <v>0.81818181818181823</v>
      </c>
      <c r="T9" s="29">
        <f>IF(R7=0,0,IF(R9=0,0,R9/R7))</f>
        <v>0.58441558441558439</v>
      </c>
      <c r="V9" s="5">
        <v>6</v>
      </c>
      <c r="W9" s="31">
        <v>28</v>
      </c>
      <c r="X9" s="25">
        <f t="shared" si="4"/>
        <v>0.84848484848484851</v>
      </c>
      <c r="Y9" s="29">
        <f>IF(W7=0,0,IF(W9=0,0,W9/W7))</f>
        <v>0.58333333333333337</v>
      </c>
      <c r="AA9" s="5">
        <v>6</v>
      </c>
      <c r="AB9" s="54">
        <v>17</v>
      </c>
      <c r="AC9" s="25">
        <f t="shared" si="5"/>
        <v>0.85</v>
      </c>
      <c r="AD9" s="29">
        <f>IF(AB7=0,0,IF(AB9=0,0,AB9/AB7))</f>
        <v>0.6071428571428571</v>
      </c>
      <c r="AF9" s="5">
        <v>6</v>
      </c>
      <c r="AG9" s="33">
        <v>150</v>
      </c>
      <c r="AH9" s="34">
        <f t="shared" si="7"/>
        <v>0.8571428571428571</v>
      </c>
      <c r="AJ9" s="5">
        <v>6</v>
      </c>
      <c r="AK9" s="33">
        <v>77</v>
      </c>
      <c r="AL9" s="34">
        <f t="shared" si="6"/>
        <v>0.85555555555555551</v>
      </c>
    </row>
    <row r="10" spans="2:38" ht="15" x14ac:dyDescent="0.25">
      <c r="B10" s="5">
        <v>7</v>
      </c>
      <c r="C10" s="12">
        <f>C7*0.5</f>
        <v>180</v>
      </c>
      <c r="D10" s="16">
        <f t="shared" si="0"/>
        <v>0.83720930232558144</v>
      </c>
      <c r="E10" s="18"/>
      <c r="G10" s="5">
        <v>7</v>
      </c>
      <c r="H10" s="31">
        <v>110</v>
      </c>
      <c r="I10" s="16">
        <f t="shared" si="1"/>
        <v>0.84615384615384615</v>
      </c>
      <c r="J10" s="18"/>
      <c r="L10" s="5">
        <v>7</v>
      </c>
      <c r="M10" s="31">
        <f>M7*0.5</f>
        <v>65</v>
      </c>
      <c r="N10" s="16">
        <f t="shared" si="2"/>
        <v>0.83333333333333337</v>
      </c>
      <c r="O10" s="18"/>
      <c r="Q10" s="5">
        <v>7</v>
      </c>
      <c r="R10" s="43">
        <v>38</v>
      </c>
      <c r="S10" s="16">
        <f t="shared" si="3"/>
        <v>0.84444444444444444</v>
      </c>
      <c r="T10" s="18"/>
      <c r="V10" s="5">
        <v>7</v>
      </c>
      <c r="W10" s="31">
        <v>23</v>
      </c>
      <c r="X10" s="16">
        <f t="shared" si="4"/>
        <v>0.8214285714285714</v>
      </c>
      <c r="Y10" s="18"/>
      <c r="AA10" s="5">
        <v>7</v>
      </c>
      <c r="AB10" s="54">
        <v>14</v>
      </c>
      <c r="AC10" s="16">
        <f t="shared" si="5"/>
        <v>0.82352941176470584</v>
      </c>
      <c r="AD10" s="18"/>
      <c r="AF10" s="5">
        <v>7</v>
      </c>
      <c r="AG10" s="33">
        <v>125</v>
      </c>
      <c r="AH10" s="34">
        <f t="shared" si="7"/>
        <v>0.83333333333333337</v>
      </c>
      <c r="AJ10" s="5">
        <v>7</v>
      </c>
      <c r="AK10" s="33">
        <v>65</v>
      </c>
      <c r="AL10" s="34">
        <f t="shared" si="6"/>
        <v>0.8441558441558441</v>
      </c>
    </row>
    <row r="11" spans="2:38" ht="15" x14ac:dyDescent="0.25">
      <c r="B11" s="5">
        <v>8</v>
      </c>
      <c r="C11" s="12">
        <f>C10</f>
        <v>180</v>
      </c>
      <c r="D11" s="16">
        <f t="shared" si="0"/>
        <v>1</v>
      </c>
      <c r="E11" s="20">
        <f>IF(C7=0,0,IF(C11=0,0,C11/C7))</f>
        <v>0.5</v>
      </c>
      <c r="G11" s="5">
        <v>8</v>
      </c>
      <c r="H11" s="31">
        <f>H10</f>
        <v>110</v>
      </c>
      <c r="I11" s="16">
        <f t="shared" si="1"/>
        <v>1</v>
      </c>
      <c r="J11" s="20">
        <f>IF(H7=0,0,IF(H11=0,0,H11/H7))</f>
        <v>0.51162790697674421</v>
      </c>
      <c r="L11" s="5">
        <v>8</v>
      </c>
      <c r="M11" s="31">
        <f>M10</f>
        <v>65</v>
      </c>
      <c r="N11" s="16">
        <f t="shared" si="2"/>
        <v>1</v>
      </c>
      <c r="O11" s="20">
        <f>IF(M7=0,0,IF(M11=0,0,M11/M7))</f>
        <v>0.5</v>
      </c>
      <c r="Q11" s="5">
        <v>8</v>
      </c>
      <c r="R11" s="31">
        <f>R10</f>
        <v>38</v>
      </c>
      <c r="S11" s="16">
        <f t="shared" si="3"/>
        <v>1</v>
      </c>
      <c r="T11" s="20">
        <f>IF(R7=0,0,IF(R11=0,0,R11/R7))</f>
        <v>0.4935064935064935</v>
      </c>
      <c r="V11" s="5">
        <v>8</v>
      </c>
      <c r="W11" s="31">
        <f>W10</f>
        <v>23</v>
      </c>
      <c r="X11" s="16">
        <f t="shared" si="4"/>
        <v>1</v>
      </c>
      <c r="Y11" s="20">
        <f>IF(W7=0,0,IF(W11=0,0,W11/W7))</f>
        <v>0.47916666666666669</v>
      </c>
      <c r="AA11" s="5">
        <v>8</v>
      </c>
      <c r="AB11" s="54">
        <f>AB10</f>
        <v>14</v>
      </c>
      <c r="AC11" s="16">
        <f t="shared" si="5"/>
        <v>1</v>
      </c>
      <c r="AD11" s="20">
        <f>IF(AB7=0,0,IF(AB11=0,0,AB11/AB7))</f>
        <v>0.5</v>
      </c>
      <c r="AF11" s="5">
        <v>8</v>
      </c>
      <c r="AG11" s="33">
        <v>125</v>
      </c>
      <c r="AH11" s="35">
        <f t="shared" si="7"/>
        <v>1</v>
      </c>
      <c r="AJ11" s="5">
        <v>8</v>
      </c>
      <c r="AK11" s="33">
        <v>65</v>
      </c>
      <c r="AL11" s="35">
        <f t="shared" si="6"/>
        <v>1</v>
      </c>
    </row>
    <row r="12" spans="2:38" ht="15" x14ac:dyDescent="0.25">
      <c r="B12" s="5">
        <v>9</v>
      </c>
      <c r="C12" s="12">
        <v>145</v>
      </c>
      <c r="D12" s="25">
        <f t="shared" si="0"/>
        <v>0.80555555555555558</v>
      </c>
      <c r="E12" s="27"/>
      <c r="G12" s="5">
        <v>9</v>
      </c>
      <c r="H12" s="31">
        <v>90</v>
      </c>
      <c r="I12" s="25">
        <f t="shared" si="1"/>
        <v>0.81818181818181823</v>
      </c>
      <c r="J12" s="27"/>
      <c r="L12" s="5">
        <v>9</v>
      </c>
      <c r="M12" s="31">
        <v>50</v>
      </c>
      <c r="N12" s="25">
        <f t="shared" si="2"/>
        <v>0.76923076923076927</v>
      </c>
      <c r="O12" s="27"/>
      <c r="Q12" s="5">
        <v>9</v>
      </c>
      <c r="R12" s="31">
        <v>30</v>
      </c>
      <c r="S12" s="25">
        <f t="shared" si="3"/>
        <v>0.78947368421052633</v>
      </c>
      <c r="T12" s="27"/>
      <c r="V12" s="5">
        <v>9</v>
      </c>
      <c r="W12" s="31">
        <v>18</v>
      </c>
      <c r="X12" s="25">
        <f t="shared" si="4"/>
        <v>0.78260869565217395</v>
      </c>
      <c r="Y12" s="27"/>
      <c r="AA12" s="5">
        <v>9</v>
      </c>
      <c r="AB12" s="54">
        <v>11</v>
      </c>
      <c r="AC12" s="25">
        <f t="shared" si="5"/>
        <v>0.7857142857142857</v>
      </c>
      <c r="AD12" s="27"/>
      <c r="AF12" s="5">
        <v>9</v>
      </c>
      <c r="AG12" s="33">
        <v>115</v>
      </c>
      <c r="AH12" s="34">
        <f t="shared" si="7"/>
        <v>0.92</v>
      </c>
      <c r="AJ12" s="5">
        <v>9</v>
      </c>
      <c r="AK12" s="33">
        <v>60</v>
      </c>
      <c r="AL12" s="34">
        <f t="shared" si="6"/>
        <v>0.92307692307692313</v>
      </c>
    </row>
    <row r="13" spans="2:38" ht="15" x14ac:dyDescent="0.25">
      <c r="B13" s="5">
        <v>10</v>
      </c>
      <c r="C13" s="12">
        <v>125</v>
      </c>
      <c r="D13" s="25">
        <f t="shared" si="0"/>
        <v>0.86206896551724133</v>
      </c>
      <c r="E13" s="28">
        <f>IF(C11=0,0,IF(C13=0,0,C13/C11))</f>
        <v>0.69444444444444442</v>
      </c>
      <c r="G13" s="5">
        <v>10</v>
      </c>
      <c r="H13" s="31">
        <v>75</v>
      </c>
      <c r="I13" s="25">
        <f t="shared" si="1"/>
        <v>0.83333333333333337</v>
      </c>
      <c r="J13" s="28">
        <f>IF(H11=0,0,IF(H13=0,0,H13/H11))</f>
        <v>0.68181818181818177</v>
      </c>
      <c r="L13" s="5">
        <v>10</v>
      </c>
      <c r="M13" s="31">
        <v>45</v>
      </c>
      <c r="N13" s="25">
        <f t="shared" si="2"/>
        <v>0.9</v>
      </c>
      <c r="O13" s="28">
        <f>IF(M11=0,0,IF(M13=0,0,M13/M11))</f>
        <v>0.69230769230769229</v>
      </c>
      <c r="Q13" s="5">
        <v>10</v>
      </c>
      <c r="R13" s="31">
        <v>27</v>
      </c>
      <c r="S13" s="25">
        <f t="shared" si="3"/>
        <v>0.9</v>
      </c>
      <c r="T13" s="28">
        <f>IF(R11=0,0,IF(R13=0,0,R13/R11))</f>
        <v>0.71052631578947367</v>
      </c>
      <c r="V13" s="5">
        <v>10</v>
      </c>
      <c r="W13" s="31">
        <v>16</v>
      </c>
      <c r="X13" s="25">
        <f t="shared" si="4"/>
        <v>0.88888888888888884</v>
      </c>
      <c r="Y13" s="28">
        <f>IF(W11=0,0,IF(W13=0,0,W13/W11))</f>
        <v>0.69565217391304346</v>
      </c>
      <c r="AA13" s="5">
        <v>10</v>
      </c>
      <c r="AB13" s="54">
        <v>10</v>
      </c>
      <c r="AC13" s="25">
        <f t="shared" si="5"/>
        <v>0.90909090909090906</v>
      </c>
      <c r="AD13" s="28">
        <f>IF(AB11=0,0,IF(AB13=0,0,AB13/AB11))</f>
        <v>0.7142857142857143</v>
      </c>
      <c r="AF13" s="5">
        <v>10</v>
      </c>
      <c r="AG13" s="33">
        <v>90</v>
      </c>
      <c r="AH13" s="34">
        <f t="shared" si="7"/>
        <v>0.78260869565217395</v>
      </c>
      <c r="AJ13" s="5">
        <v>10</v>
      </c>
      <c r="AK13" s="33">
        <v>47</v>
      </c>
      <c r="AL13" s="34">
        <f t="shared" si="6"/>
        <v>0.78333333333333333</v>
      </c>
    </row>
    <row r="14" spans="2:38" ht="15" x14ac:dyDescent="0.25">
      <c r="B14" s="5">
        <v>11</v>
      </c>
      <c r="C14" s="12">
        <v>110</v>
      </c>
      <c r="D14" s="16">
        <f t="shared" si="0"/>
        <v>0.88</v>
      </c>
      <c r="E14" s="18"/>
      <c r="G14" s="5">
        <v>11</v>
      </c>
      <c r="H14" s="31">
        <v>65</v>
      </c>
      <c r="I14" s="16">
        <f t="shared" si="1"/>
        <v>0.8666666666666667</v>
      </c>
      <c r="J14" s="18"/>
      <c r="L14" s="5">
        <v>11</v>
      </c>
      <c r="M14" s="31">
        <v>40</v>
      </c>
      <c r="N14" s="16">
        <f t="shared" si="2"/>
        <v>0.88888888888888884</v>
      </c>
      <c r="O14" s="18"/>
      <c r="Q14" s="5">
        <v>11</v>
      </c>
      <c r="R14" s="31">
        <v>23</v>
      </c>
      <c r="S14" s="16">
        <f t="shared" si="3"/>
        <v>0.85185185185185186</v>
      </c>
      <c r="T14" s="18"/>
      <c r="V14" s="5">
        <v>11</v>
      </c>
      <c r="W14" s="31">
        <v>13</v>
      </c>
      <c r="X14" s="16">
        <f t="shared" si="4"/>
        <v>0.8125</v>
      </c>
      <c r="Y14" s="18"/>
      <c r="AA14" s="5">
        <v>11</v>
      </c>
      <c r="AB14" s="54">
        <v>8</v>
      </c>
      <c r="AC14" s="16">
        <f t="shared" si="5"/>
        <v>0.8</v>
      </c>
      <c r="AD14" s="18"/>
      <c r="AF14" s="5">
        <v>11</v>
      </c>
      <c r="AG14" s="33">
        <v>65</v>
      </c>
      <c r="AH14" s="34">
        <f t="shared" si="7"/>
        <v>0.72222222222222221</v>
      </c>
      <c r="AJ14" s="5">
        <v>11</v>
      </c>
      <c r="AK14" s="33">
        <v>35</v>
      </c>
      <c r="AL14" s="34">
        <f t="shared" si="6"/>
        <v>0.74468085106382975</v>
      </c>
    </row>
    <row r="15" spans="2:38" ht="15" x14ac:dyDescent="0.25">
      <c r="B15" s="5">
        <v>12</v>
      </c>
      <c r="C15" s="17">
        <f>C14</f>
        <v>110</v>
      </c>
      <c r="D15" s="16">
        <f t="shared" si="0"/>
        <v>1</v>
      </c>
      <c r="E15" s="20">
        <f>C14/C11</f>
        <v>0.61111111111111116</v>
      </c>
      <c r="G15" s="5">
        <v>12</v>
      </c>
      <c r="H15" s="31">
        <f>H14</f>
        <v>65</v>
      </c>
      <c r="I15" s="16">
        <f t="shared" si="1"/>
        <v>1</v>
      </c>
      <c r="J15" s="20">
        <f>H15/H11</f>
        <v>0.59090909090909094</v>
      </c>
      <c r="L15" s="5">
        <v>12</v>
      </c>
      <c r="M15" s="31">
        <f>M14</f>
        <v>40</v>
      </c>
      <c r="N15" s="16">
        <f t="shared" si="2"/>
        <v>1</v>
      </c>
      <c r="O15" s="20">
        <f>M14/M11</f>
        <v>0.61538461538461542</v>
      </c>
      <c r="Q15" s="5">
        <v>12</v>
      </c>
      <c r="R15" s="31">
        <f>R14</f>
        <v>23</v>
      </c>
      <c r="S15" s="16">
        <f t="shared" si="3"/>
        <v>1</v>
      </c>
      <c r="T15" s="20">
        <f>R14/R11</f>
        <v>0.60526315789473684</v>
      </c>
      <c r="V15" s="5">
        <v>12</v>
      </c>
      <c r="W15" s="31">
        <f>W14</f>
        <v>13</v>
      </c>
      <c r="X15" s="16">
        <f t="shared" si="4"/>
        <v>1</v>
      </c>
      <c r="Y15" s="20">
        <f>W14/W11</f>
        <v>0.56521739130434778</v>
      </c>
      <c r="AA15" s="5">
        <v>12</v>
      </c>
      <c r="AB15" s="54">
        <f>AB14</f>
        <v>8</v>
      </c>
      <c r="AC15" s="16">
        <f t="shared" si="5"/>
        <v>1</v>
      </c>
      <c r="AD15" s="20">
        <f>AB14/AB11</f>
        <v>0.5714285714285714</v>
      </c>
      <c r="AF15" s="5">
        <v>12</v>
      </c>
      <c r="AG15" s="33">
        <v>65</v>
      </c>
      <c r="AH15" s="35">
        <f t="shared" si="7"/>
        <v>1</v>
      </c>
      <c r="AJ15" s="5">
        <v>12</v>
      </c>
      <c r="AK15" s="33">
        <v>35</v>
      </c>
      <c r="AL15" s="35">
        <f t="shared" si="6"/>
        <v>1</v>
      </c>
    </row>
    <row r="16" spans="2:38" ht="15" x14ac:dyDescent="0.25">
      <c r="B16" s="5">
        <v>13</v>
      </c>
      <c r="C16" s="17">
        <f>C11*0.5</f>
        <v>90</v>
      </c>
      <c r="D16" s="16">
        <f t="shared" si="0"/>
        <v>0.81818181818181823</v>
      </c>
      <c r="E16" s="18"/>
      <c r="G16" s="5">
        <v>13</v>
      </c>
      <c r="H16" s="31">
        <f>H11*0.5</f>
        <v>55</v>
      </c>
      <c r="I16" s="16">
        <f t="shared" si="1"/>
        <v>0.84615384615384615</v>
      </c>
      <c r="J16" s="18"/>
      <c r="L16" s="5">
        <v>13</v>
      </c>
      <c r="M16" s="31">
        <v>32</v>
      </c>
      <c r="N16" s="16">
        <f t="shared" si="2"/>
        <v>0.8</v>
      </c>
      <c r="O16" s="18"/>
      <c r="Q16" s="5">
        <v>13</v>
      </c>
      <c r="R16" s="31">
        <f>R11*0.5</f>
        <v>19</v>
      </c>
      <c r="S16" s="16">
        <f t="shared" si="3"/>
        <v>0.82608695652173914</v>
      </c>
      <c r="T16" s="18"/>
      <c r="V16" s="5">
        <v>13</v>
      </c>
      <c r="W16" s="31">
        <v>11</v>
      </c>
      <c r="X16" s="16">
        <f t="shared" si="4"/>
        <v>0.84615384615384615</v>
      </c>
      <c r="Y16" s="18"/>
      <c r="AA16" s="5">
        <v>13</v>
      </c>
      <c r="AB16" s="54">
        <v>7</v>
      </c>
      <c r="AC16" s="16">
        <f t="shared" si="5"/>
        <v>0.875</v>
      </c>
      <c r="AD16" s="18"/>
      <c r="AF16" s="5">
        <v>13</v>
      </c>
      <c r="AG16" s="33">
        <v>65</v>
      </c>
      <c r="AH16" s="35">
        <f t="shared" si="7"/>
        <v>1</v>
      </c>
      <c r="AJ16" s="5">
        <v>13</v>
      </c>
      <c r="AK16" s="33">
        <v>35</v>
      </c>
      <c r="AL16" s="35">
        <f t="shared" si="6"/>
        <v>1</v>
      </c>
    </row>
    <row r="17" spans="2:38" ht="15" x14ac:dyDescent="0.25">
      <c r="B17" s="5">
        <v>14</v>
      </c>
      <c r="C17" s="17">
        <f>C16</f>
        <v>90</v>
      </c>
      <c r="D17" s="16">
        <f t="shared" si="0"/>
        <v>1</v>
      </c>
      <c r="E17" s="18"/>
      <c r="G17" s="5">
        <v>14</v>
      </c>
      <c r="H17" s="31">
        <f>H16</f>
        <v>55</v>
      </c>
      <c r="I17" s="16">
        <f t="shared" si="1"/>
        <v>1</v>
      </c>
      <c r="J17" s="18"/>
      <c r="L17" s="5">
        <v>14</v>
      </c>
      <c r="M17" s="31">
        <f>M16</f>
        <v>32</v>
      </c>
      <c r="N17" s="16">
        <f t="shared" si="2"/>
        <v>1</v>
      </c>
      <c r="O17" s="18"/>
      <c r="Q17" s="5">
        <v>14</v>
      </c>
      <c r="R17" s="31">
        <f>R16</f>
        <v>19</v>
      </c>
      <c r="S17" s="16">
        <f t="shared" si="3"/>
        <v>1</v>
      </c>
      <c r="T17" s="18"/>
      <c r="V17" s="5">
        <v>14</v>
      </c>
      <c r="W17" s="31">
        <f>W16</f>
        <v>11</v>
      </c>
      <c r="X17" s="16">
        <f t="shared" si="4"/>
        <v>1</v>
      </c>
      <c r="Y17" s="18"/>
      <c r="AA17" s="5">
        <v>14</v>
      </c>
      <c r="AB17" s="54">
        <f>AB16</f>
        <v>7</v>
      </c>
      <c r="AC17" s="16">
        <f t="shared" si="5"/>
        <v>1</v>
      </c>
      <c r="AD17" s="18"/>
      <c r="AF17" s="5">
        <v>14</v>
      </c>
      <c r="AG17" s="33">
        <v>65</v>
      </c>
      <c r="AH17" s="35">
        <f t="shared" si="7"/>
        <v>1</v>
      </c>
      <c r="AJ17" s="5">
        <v>14</v>
      </c>
      <c r="AK17" s="33">
        <v>35</v>
      </c>
      <c r="AL17" s="35">
        <f t="shared" si="6"/>
        <v>1</v>
      </c>
    </row>
    <row r="18" spans="2:38" ht="15" x14ac:dyDescent="0.25">
      <c r="B18" s="5">
        <v>15</v>
      </c>
      <c r="C18" s="31">
        <f>C17</f>
        <v>90</v>
      </c>
      <c r="D18" s="16">
        <f t="shared" si="0"/>
        <v>1</v>
      </c>
      <c r="E18" s="18"/>
      <c r="G18" s="5">
        <v>15</v>
      </c>
      <c r="H18" s="31">
        <f>H17</f>
        <v>55</v>
      </c>
      <c r="I18" s="16">
        <f t="shared" si="1"/>
        <v>1</v>
      </c>
      <c r="J18" s="18"/>
      <c r="L18" s="5">
        <v>15</v>
      </c>
      <c r="M18" s="31">
        <f>M17</f>
        <v>32</v>
      </c>
      <c r="N18" s="16">
        <f t="shared" si="2"/>
        <v>1</v>
      </c>
      <c r="O18" s="18"/>
      <c r="Q18" s="5">
        <v>15</v>
      </c>
      <c r="R18" s="31">
        <f>R17</f>
        <v>19</v>
      </c>
      <c r="S18" s="16">
        <f t="shared" si="3"/>
        <v>1</v>
      </c>
      <c r="T18" s="18"/>
      <c r="V18" s="5">
        <v>15</v>
      </c>
      <c r="W18" s="31">
        <f>W17</f>
        <v>11</v>
      </c>
      <c r="X18" s="16">
        <f t="shared" si="4"/>
        <v>1</v>
      </c>
      <c r="Y18" s="18"/>
      <c r="AA18" s="5">
        <v>15</v>
      </c>
      <c r="AB18" s="54">
        <f>AB17</f>
        <v>7</v>
      </c>
      <c r="AC18" s="16">
        <f t="shared" si="5"/>
        <v>1</v>
      </c>
      <c r="AD18" s="18"/>
      <c r="AF18" s="5">
        <v>15</v>
      </c>
      <c r="AG18" s="33">
        <v>65</v>
      </c>
      <c r="AH18" s="35">
        <f t="shared" si="7"/>
        <v>1</v>
      </c>
      <c r="AJ18" s="5">
        <v>15</v>
      </c>
      <c r="AK18" s="33">
        <v>35</v>
      </c>
      <c r="AL18" s="35">
        <f t="shared" si="6"/>
        <v>1</v>
      </c>
    </row>
    <row r="19" spans="2:38" ht="15" x14ac:dyDescent="0.25">
      <c r="B19" s="5">
        <v>16</v>
      </c>
      <c r="C19" s="31">
        <f>C18</f>
        <v>90</v>
      </c>
      <c r="D19" s="16">
        <f t="shared" si="0"/>
        <v>1</v>
      </c>
      <c r="E19" s="20">
        <f>IF(C11=0,0,IF(C19=0,0,C19/C11))</f>
        <v>0.5</v>
      </c>
      <c r="G19" s="5">
        <v>16</v>
      </c>
      <c r="H19" s="31">
        <f>H18</f>
        <v>55</v>
      </c>
      <c r="I19" s="16">
        <f t="shared" si="1"/>
        <v>1</v>
      </c>
      <c r="J19" s="20">
        <f>IF(H11=0,0,IF(H19=0,0,H19/H11))</f>
        <v>0.5</v>
      </c>
      <c r="L19" s="5">
        <v>16</v>
      </c>
      <c r="M19" s="31">
        <f>M18</f>
        <v>32</v>
      </c>
      <c r="N19" s="16">
        <f t="shared" si="2"/>
        <v>1</v>
      </c>
      <c r="O19" s="20">
        <f>IF(M11=0,0,IF(M19=0,0,M19/M11))</f>
        <v>0.49230769230769234</v>
      </c>
      <c r="Q19" s="5">
        <v>16</v>
      </c>
      <c r="R19" s="31">
        <f>R18</f>
        <v>19</v>
      </c>
      <c r="S19" s="16">
        <f t="shared" si="3"/>
        <v>1</v>
      </c>
      <c r="T19" s="20">
        <f>IF(R11=0,0,IF(R19=0,0,R19/R11))</f>
        <v>0.5</v>
      </c>
      <c r="V19" s="5">
        <v>16</v>
      </c>
      <c r="W19" s="31">
        <f>W18</f>
        <v>11</v>
      </c>
      <c r="X19" s="16">
        <f t="shared" si="4"/>
        <v>1</v>
      </c>
      <c r="Y19" s="20">
        <f>IF(W11=0,0,IF(W19=0,0,W19/W11))</f>
        <v>0.47826086956521741</v>
      </c>
      <c r="AA19" s="5">
        <v>16</v>
      </c>
      <c r="AB19" s="54">
        <f>AB18</f>
        <v>7</v>
      </c>
      <c r="AC19" s="16">
        <f t="shared" si="5"/>
        <v>1</v>
      </c>
      <c r="AD19" s="20">
        <f>IF(AB11=0,0,IF(AB19=0,0,AB19/AB11))</f>
        <v>0.5</v>
      </c>
      <c r="AF19" s="5">
        <v>16</v>
      </c>
      <c r="AG19" s="33">
        <v>65</v>
      </c>
      <c r="AH19" s="35">
        <f t="shared" si="7"/>
        <v>1</v>
      </c>
      <c r="AJ19" s="5">
        <v>16</v>
      </c>
      <c r="AK19" s="33">
        <v>35</v>
      </c>
      <c r="AL19" s="35">
        <f t="shared" si="6"/>
        <v>1</v>
      </c>
    </row>
    <row r="20" spans="2:38" x14ac:dyDescent="0.3">
      <c r="B20" s="24">
        <v>17</v>
      </c>
      <c r="C20" s="17">
        <v>80</v>
      </c>
      <c r="D20" s="25">
        <f t="shared" si="0"/>
        <v>0.88888888888888884</v>
      </c>
      <c r="E20" s="23" t="s">
        <v>13</v>
      </c>
      <c r="G20" s="24">
        <v>17</v>
      </c>
      <c r="H20" s="31">
        <v>50</v>
      </c>
      <c r="I20" s="25">
        <f t="shared" si="1"/>
        <v>0.90909090909090906</v>
      </c>
      <c r="J20" s="23" t="s">
        <v>13</v>
      </c>
      <c r="L20" s="24">
        <v>17</v>
      </c>
      <c r="M20" s="31">
        <v>29</v>
      </c>
      <c r="N20" s="25">
        <f t="shared" si="2"/>
        <v>0.90625</v>
      </c>
      <c r="O20" s="23" t="s">
        <v>13</v>
      </c>
      <c r="Q20" s="24">
        <v>17</v>
      </c>
      <c r="R20" s="31">
        <v>17</v>
      </c>
      <c r="S20" s="25">
        <f t="shared" si="3"/>
        <v>0.89473684210526316</v>
      </c>
      <c r="T20" s="23" t="s">
        <v>13</v>
      </c>
      <c r="V20" s="24">
        <v>17</v>
      </c>
      <c r="W20" s="31">
        <v>10</v>
      </c>
      <c r="X20" s="25">
        <f t="shared" si="4"/>
        <v>0.90909090909090906</v>
      </c>
      <c r="Y20" s="23" t="s">
        <v>13</v>
      </c>
      <c r="AA20" s="24">
        <v>17</v>
      </c>
      <c r="AB20" s="54">
        <v>6</v>
      </c>
      <c r="AC20" s="25">
        <f t="shared" si="5"/>
        <v>0.8571428571428571</v>
      </c>
      <c r="AD20" s="23" t="s">
        <v>13</v>
      </c>
      <c r="AF20" s="5">
        <v>17</v>
      </c>
      <c r="AG20" s="33">
        <v>50</v>
      </c>
      <c r="AH20" s="34">
        <f t="shared" si="7"/>
        <v>0.76923076923076927</v>
      </c>
      <c r="AJ20" s="5">
        <v>17</v>
      </c>
      <c r="AK20" s="33">
        <v>25</v>
      </c>
      <c r="AL20" s="34">
        <f t="shared" si="6"/>
        <v>0.7142857142857143</v>
      </c>
    </row>
    <row r="21" spans="2:38" x14ac:dyDescent="0.3">
      <c r="B21" s="5">
        <v>18</v>
      </c>
      <c r="C21" s="12">
        <v>65</v>
      </c>
      <c r="D21" s="16">
        <f t="shared" si="0"/>
        <v>0.8125</v>
      </c>
      <c r="E21" s="20">
        <f>C21/C19</f>
        <v>0.72222222222222221</v>
      </c>
      <c r="G21" s="5">
        <v>18</v>
      </c>
      <c r="H21" s="31">
        <v>38</v>
      </c>
      <c r="I21" s="16">
        <f t="shared" si="1"/>
        <v>0.76</v>
      </c>
      <c r="J21" s="20">
        <f>H21/H19</f>
        <v>0.69090909090909092</v>
      </c>
      <c r="L21" s="5">
        <v>18</v>
      </c>
      <c r="M21" s="31">
        <v>22</v>
      </c>
      <c r="N21" s="16">
        <f t="shared" si="2"/>
        <v>0.75862068965517238</v>
      </c>
      <c r="O21" s="20">
        <f>M21/M19</f>
        <v>0.6875</v>
      </c>
      <c r="Q21" s="5">
        <v>18</v>
      </c>
      <c r="R21" s="31">
        <v>13</v>
      </c>
      <c r="S21" s="16">
        <f t="shared" si="3"/>
        <v>0.76470588235294112</v>
      </c>
      <c r="T21" s="20">
        <f>R21/R19</f>
        <v>0.68421052631578949</v>
      </c>
      <c r="V21" s="5">
        <v>18</v>
      </c>
      <c r="W21" s="31">
        <v>8</v>
      </c>
      <c r="X21" s="16">
        <f t="shared" si="4"/>
        <v>0.8</v>
      </c>
      <c r="Y21" s="20">
        <f>W21/W19</f>
        <v>0.72727272727272729</v>
      </c>
      <c r="AA21" s="5">
        <v>18</v>
      </c>
      <c r="AB21" s="54">
        <v>5</v>
      </c>
      <c r="AC21" s="16">
        <f t="shared" si="5"/>
        <v>0.83333333333333337</v>
      </c>
      <c r="AD21" s="20">
        <f>AB21/AB19</f>
        <v>0.7142857142857143</v>
      </c>
      <c r="AF21" s="5">
        <v>18</v>
      </c>
      <c r="AG21" s="33">
        <v>25</v>
      </c>
      <c r="AH21" s="34">
        <f t="shared" si="7"/>
        <v>0.5</v>
      </c>
      <c r="AJ21" s="5">
        <v>18</v>
      </c>
      <c r="AK21" s="33">
        <v>12</v>
      </c>
      <c r="AL21" s="34">
        <f t="shared" si="6"/>
        <v>0.48</v>
      </c>
    </row>
    <row r="22" spans="2:38" x14ac:dyDescent="0.3">
      <c r="B22" s="5">
        <v>19</v>
      </c>
      <c r="C22" s="31">
        <f>C19*0.5</f>
        <v>45</v>
      </c>
      <c r="D22" s="16">
        <f t="shared" si="0"/>
        <v>0.69230769230769229</v>
      </c>
      <c r="E22" s="18"/>
      <c r="G22" s="5">
        <v>19</v>
      </c>
      <c r="H22" s="31">
        <v>27</v>
      </c>
      <c r="I22" s="16">
        <f t="shared" si="1"/>
        <v>0.71052631578947367</v>
      </c>
      <c r="J22" s="18"/>
      <c r="L22" s="5">
        <v>19</v>
      </c>
      <c r="M22" s="31">
        <f>M19*0.5</f>
        <v>16</v>
      </c>
      <c r="N22" s="16">
        <f t="shared" si="2"/>
        <v>0.72727272727272729</v>
      </c>
      <c r="O22" s="18"/>
      <c r="Q22" s="5">
        <v>19</v>
      </c>
      <c r="R22" s="31">
        <v>9</v>
      </c>
      <c r="S22" s="16">
        <f t="shared" si="3"/>
        <v>0.69230769230769229</v>
      </c>
      <c r="T22" s="18"/>
      <c r="V22" s="5">
        <v>19</v>
      </c>
      <c r="W22" s="31">
        <v>6</v>
      </c>
      <c r="X22" s="16">
        <f t="shared" si="4"/>
        <v>0.75</v>
      </c>
      <c r="Y22" s="18"/>
      <c r="AA22" s="5">
        <v>19</v>
      </c>
      <c r="AB22" s="54">
        <v>4</v>
      </c>
      <c r="AC22" s="16">
        <f t="shared" si="5"/>
        <v>0.8</v>
      </c>
      <c r="AD22" s="18"/>
      <c r="AF22" s="5">
        <v>19</v>
      </c>
      <c r="AG22" s="33">
        <v>12</v>
      </c>
      <c r="AH22" s="34">
        <f t="shared" si="7"/>
        <v>0.48</v>
      </c>
      <c r="AJ22" s="5">
        <v>19</v>
      </c>
      <c r="AK22" s="33">
        <v>6</v>
      </c>
      <c r="AL22" s="34">
        <f t="shared" si="6"/>
        <v>0.5</v>
      </c>
    </row>
    <row r="23" spans="2:38" x14ac:dyDescent="0.3">
      <c r="B23" s="5">
        <v>20</v>
      </c>
      <c r="C23" s="31">
        <f>C22</f>
        <v>45</v>
      </c>
      <c r="D23" s="16">
        <f t="shared" si="0"/>
        <v>1</v>
      </c>
      <c r="E23" s="20">
        <f>C23/C19</f>
        <v>0.5</v>
      </c>
      <c r="G23" s="5">
        <v>20</v>
      </c>
      <c r="H23" s="31">
        <f>H22</f>
        <v>27</v>
      </c>
      <c r="I23" s="16">
        <f t="shared" si="1"/>
        <v>1</v>
      </c>
      <c r="J23" s="20">
        <f>H23/H19</f>
        <v>0.49090909090909091</v>
      </c>
      <c r="L23" s="5">
        <v>20</v>
      </c>
      <c r="M23" s="31">
        <f>M22</f>
        <v>16</v>
      </c>
      <c r="N23" s="16">
        <f t="shared" si="2"/>
        <v>1</v>
      </c>
      <c r="O23" s="20">
        <f>M23/M19</f>
        <v>0.5</v>
      </c>
      <c r="Q23" s="5">
        <v>20</v>
      </c>
      <c r="R23" s="31">
        <f>R22</f>
        <v>9</v>
      </c>
      <c r="S23" s="16">
        <f t="shared" si="3"/>
        <v>1</v>
      </c>
      <c r="T23" s="20">
        <f>R23/R19</f>
        <v>0.47368421052631576</v>
      </c>
      <c r="V23" s="5">
        <v>20</v>
      </c>
      <c r="W23" s="31">
        <f>W22</f>
        <v>6</v>
      </c>
      <c r="X23" s="16">
        <f t="shared" si="4"/>
        <v>1</v>
      </c>
      <c r="Y23" s="20">
        <f>W23/W19</f>
        <v>0.54545454545454541</v>
      </c>
      <c r="AA23" s="5">
        <v>20</v>
      </c>
      <c r="AB23" s="54">
        <f>AB22</f>
        <v>4</v>
      </c>
      <c r="AC23" s="16">
        <f t="shared" si="5"/>
        <v>1</v>
      </c>
      <c r="AD23" s="20">
        <f>AB23/AB19</f>
        <v>0.5714285714285714</v>
      </c>
      <c r="AF23" s="5">
        <v>20</v>
      </c>
      <c r="AG23" s="33">
        <v>12</v>
      </c>
      <c r="AH23" s="35">
        <f t="shared" si="7"/>
        <v>1</v>
      </c>
      <c r="AJ23" s="5">
        <v>20</v>
      </c>
      <c r="AK23" s="33">
        <v>6</v>
      </c>
      <c r="AL23" s="35">
        <f t="shared" si="6"/>
        <v>1</v>
      </c>
    </row>
    <row r="24" spans="2:38" x14ac:dyDescent="0.3">
      <c r="B24" s="5">
        <v>21</v>
      </c>
      <c r="C24" s="31">
        <v>35</v>
      </c>
      <c r="D24" s="16">
        <f>IF(C24=0,0,IF(C23=0,0,C24/C23))</f>
        <v>0.77777777777777779</v>
      </c>
      <c r="E24" s="20">
        <f>C24/C19</f>
        <v>0.3888888888888889</v>
      </c>
      <c r="G24" s="5">
        <v>21</v>
      </c>
      <c r="H24" s="31">
        <v>21</v>
      </c>
      <c r="I24" s="16">
        <f t="shared" si="1"/>
        <v>0.77777777777777779</v>
      </c>
      <c r="J24" s="20"/>
      <c r="L24" s="5">
        <v>21</v>
      </c>
      <c r="M24" s="43">
        <v>12</v>
      </c>
      <c r="N24" s="16">
        <f t="shared" si="2"/>
        <v>0.75</v>
      </c>
      <c r="O24" s="20"/>
      <c r="Q24" s="5">
        <v>21</v>
      </c>
      <c r="R24" s="31">
        <v>8</v>
      </c>
      <c r="S24" s="16">
        <f t="shared" si="3"/>
        <v>0.88888888888888884</v>
      </c>
      <c r="T24" s="20"/>
      <c r="V24" s="5">
        <v>21</v>
      </c>
      <c r="W24" s="31">
        <v>4</v>
      </c>
      <c r="X24" s="16">
        <f t="shared" si="4"/>
        <v>0.66666666666666663</v>
      </c>
      <c r="Y24" s="20"/>
      <c r="AA24" s="5">
        <v>21</v>
      </c>
      <c r="AB24" s="54">
        <v>3</v>
      </c>
      <c r="AC24" s="16">
        <f t="shared" si="5"/>
        <v>0.75</v>
      </c>
      <c r="AD24" s="20"/>
      <c r="AF24" s="5">
        <v>21</v>
      </c>
      <c r="AG24" s="33">
        <v>6</v>
      </c>
      <c r="AH24" s="34">
        <f t="shared" si="7"/>
        <v>0.5</v>
      </c>
      <c r="AJ24" s="5">
        <v>21</v>
      </c>
      <c r="AK24" s="33">
        <v>3</v>
      </c>
      <c r="AL24" s="34">
        <f t="shared" si="6"/>
        <v>0.5</v>
      </c>
    </row>
    <row r="25" spans="2:38" x14ac:dyDescent="0.3">
      <c r="B25" s="5">
        <v>22</v>
      </c>
      <c r="C25" s="31">
        <f>C24</f>
        <v>35</v>
      </c>
      <c r="D25" s="16">
        <f t="shared" si="0"/>
        <v>1</v>
      </c>
      <c r="E25" s="18"/>
      <c r="G25" s="5">
        <v>22</v>
      </c>
      <c r="H25" s="31">
        <f>H24</f>
        <v>21</v>
      </c>
      <c r="I25" s="16">
        <f t="shared" si="1"/>
        <v>1</v>
      </c>
      <c r="J25" s="18"/>
      <c r="L25" s="5">
        <v>22</v>
      </c>
      <c r="M25" s="31">
        <f>M24</f>
        <v>12</v>
      </c>
      <c r="N25" s="16">
        <f t="shared" si="2"/>
        <v>1</v>
      </c>
      <c r="O25" s="18"/>
      <c r="Q25" s="5">
        <v>22</v>
      </c>
      <c r="R25" s="31">
        <f>R24</f>
        <v>8</v>
      </c>
      <c r="S25" s="16">
        <f t="shared" si="3"/>
        <v>1</v>
      </c>
      <c r="T25" s="18"/>
      <c r="V25" s="5">
        <v>22</v>
      </c>
      <c r="W25" s="31">
        <f>W24</f>
        <v>4</v>
      </c>
      <c r="X25" s="16">
        <f t="shared" si="4"/>
        <v>1</v>
      </c>
      <c r="Y25" s="18"/>
      <c r="AA25" s="5">
        <v>22</v>
      </c>
      <c r="AB25" s="54">
        <f>AB24</f>
        <v>3</v>
      </c>
      <c r="AC25" s="16">
        <f t="shared" si="5"/>
        <v>1</v>
      </c>
      <c r="AD25" s="18"/>
      <c r="AF25" s="5">
        <v>22</v>
      </c>
      <c r="AG25" s="33">
        <v>6</v>
      </c>
      <c r="AH25" s="35">
        <f t="shared" si="7"/>
        <v>1</v>
      </c>
      <c r="AJ25" s="5">
        <v>22</v>
      </c>
      <c r="AK25" s="33">
        <v>3</v>
      </c>
      <c r="AL25" s="35">
        <f t="shared" si="6"/>
        <v>1</v>
      </c>
    </row>
    <row r="26" spans="2:38" x14ac:dyDescent="0.3">
      <c r="B26" s="5">
        <v>23</v>
      </c>
      <c r="C26" s="31">
        <f t="shared" ref="C26:C35" si="8">C25</f>
        <v>35</v>
      </c>
      <c r="D26" s="16">
        <f t="shared" si="0"/>
        <v>1</v>
      </c>
      <c r="E26" s="18"/>
      <c r="G26" s="5">
        <v>23</v>
      </c>
      <c r="H26" s="31">
        <f t="shared" ref="H26:H35" si="9">H25</f>
        <v>21</v>
      </c>
      <c r="I26" s="16">
        <f t="shared" si="1"/>
        <v>1</v>
      </c>
      <c r="J26" s="18"/>
      <c r="L26" s="5">
        <v>23</v>
      </c>
      <c r="M26" s="31">
        <f t="shared" ref="M26:M35" si="10">M25</f>
        <v>12</v>
      </c>
      <c r="N26" s="16">
        <f t="shared" si="2"/>
        <v>1</v>
      </c>
      <c r="O26" s="18"/>
      <c r="Q26" s="5">
        <v>23</v>
      </c>
      <c r="R26" s="31">
        <f t="shared" ref="R26:R35" si="11">R25</f>
        <v>8</v>
      </c>
      <c r="S26" s="16">
        <f t="shared" si="3"/>
        <v>1</v>
      </c>
      <c r="T26" s="18"/>
      <c r="V26" s="5">
        <v>23</v>
      </c>
      <c r="W26" s="31">
        <f t="shared" ref="W26:W35" si="12">W25</f>
        <v>4</v>
      </c>
      <c r="X26" s="16">
        <f t="shared" si="4"/>
        <v>1</v>
      </c>
      <c r="Y26" s="18"/>
      <c r="AA26" s="5">
        <v>23</v>
      </c>
      <c r="AB26" s="54">
        <f t="shared" ref="AB26:AB35" si="13">AB25</f>
        <v>3</v>
      </c>
      <c r="AC26" s="16">
        <f t="shared" si="5"/>
        <v>1</v>
      </c>
      <c r="AD26" s="18"/>
      <c r="AF26" s="5">
        <v>23</v>
      </c>
      <c r="AG26" s="33">
        <v>6</v>
      </c>
      <c r="AH26" s="35">
        <f t="shared" si="7"/>
        <v>1</v>
      </c>
      <c r="AJ26" s="5">
        <v>23</v>
      </c>
      <c r="AK26" s="33">
        <v>3</v>
      </c>
      <c r="AL26" s="35">
        <f t="shared" si="6"/>
        <v>1</v>
      </c>
    </row>
    <row r="27" spans="2:38" x14ac:dyDescent="0.3">
      <c r="B27" s="5">
        <v>24</v>
      </c>
      <c r="C27" s="31">
        <f t="shared" si="8"/>
        <v>35</v>
      </c>
      <c r="D27" s="16">
        <f t="shared" si="0"/>
        <v>1</v>
      </c>
      <c r="E27" s="20">
        <f>C27/C19</f>
        <v>0.3888888888888889</v>
      </c>
      <c r="G27" s="5">
        <v>24</v>
      </c>
      <c r="H27" s="31">
        <f t="shared" si="9"/>
        <v>21</v>
      </c>
      <c r="I27" s="16">
        <f t="shared" si="1"/>
        <v>1</v>
      </c>
      <c r="J27" s="20">
        <f>H27/H19</f>
        <v>0.38181818181818183</v>
      </c>
      <c r="L27" s="5">
        <v>24</v>
      </c>
      <c r="M27" s="31">
        <f t="shared" si="10"/>
        <v>12</v>
      </c>
      <c r="N27" s="16">
        <f t="shared" si="2"/>
        <v>1</v>
      </c>
      <c r="O27" s="20">
        <f>M27/M19</f>
        <v>0.375</v>
      </c>
      <c r="Q27" s="5">
        <v>24</v>
      </c>
      <c r="R27" s="31">
        <f t="shared" si="11"/>
        <v>8</v>
      </c>
      <c r="S27" s="16">
        <f t="shared" si="3"/>
        <v>1</v>
      </c>
      <c r="T27" s="20">
        <f>R27/R19</f>
        <v>0.42105263157894735</v>
      </c>
      <c r="V27" s="5">
        <v>24</v>
      </c>
      <c r="W27" s="31">
        <f t="shared" si="12"/>
        <v>4</v>
      </c>
      <c r="X27" s="16">
        <f t="shared" si="4"/>
        <v>1</v>
      </c>
      <c r="Y27" s="20">
        <f>W27/W19</f>
        <v>0.36363636363636365</v>
      </c>
      <c r="AA27" s="5">
        <v>24</v>
      </c>
      <c r="AB27" s="54">
        <f t="shared" si="13"/>
        <v>3</v>
      </c>
      <c r="AC27" s="16">
        <f t="shared" si="5"/>
        <v>1</v>
      </c>
      <c r="AD27" s="20">
        <f>AB27/AB19</f>
        <v>0.42857142857142855</v>
      </c>
      <c r="AF27" s="5">
        <v>24</v>
      </c>
      <c r="AG27" s="33">
        <v>6</v>
      </c>
      <c r="AH27" s="35">
        <f t="shared" si="7"/>
        <v>1</v>
      </c>
      <c r="AJ27" s="5">
        <v>24</v>
      </c>
      <c r="AK27" s="33">
        <v>3</v>
      </c>
      <c r="AL27" s="35">
        <f t="shared" si="6"/>
        <v>1</v>
      </c>
    </row>
    <row r="28" spans="2:38" x14ac:dyDescent="0.3">
      <c r="B28" s="5">
        <v>25</v>
      </c>
      <c r="C28" s="31">
        <v>30</v>
      </c>
      <c r="D28" s="16">
        <f t="shared" si="0"/>
        <v>0.8571428571428571</v>
      </c>
      <c r="E28" s="18"/>
      <c r="G28" s="5">
        <v>25</v>
      </c>
      <c r="H28" s="31">
        <v>18</v>
      </c>
      <c r="I28" s="16">
        <f t="shared" si="1"/>
        <v>0.8571428571428571</v>
      </c>
      <c r="J28" s="18"/>
      <c r="L28" s="5">
        <v>25</v>
      </c>
      <c r="M28" s="31">
        <v>10</v>
      </c>
      <c r="N28" s="16">
        <f t="shared" si="2"/>
        <v>0.83333333333333337</v>
      </c>
      <c r="O28" s="18"/>
      <c r="Q28" s="5">
        <v>25</v>
      </c>
      <c r="R28" s="31">
        <v>6</v>
      </c>
      <c r="S28" s="16">
        <f t="shared" si="3"/>
        <v>0.75</v>
      </c>
      <c r="T28" s="18"/>
      <c r="V28" s="5">
        <v>25</v>
      </c>
      <c r="W28" s="31">
        <v>3</v>
      </c>
      <c r="X28" s="16">
        <f t="shared" si="4"/>
        <v>0.75</v>
      </c>
      <c r="Y28" s="18"/>
      <c r="AA28" s="5">
        <v>25</v>
      </c>
      <c r="AB28" s="54">
        <v>2</v>
      </c>
      <c r="AC28" s="16">
        <f t="shared" si="5"/>
        <v>0.66666666666666663</v>
      </c>
      <c r="AD28" s="18"/>
      <c r="AF28" s="5">
        <v>25</v>
      </c>
      <c r="AG28" s="33">
        <v>2</v>
      </c>
      <c r="AH28" s="34">
        <f t="shared" si="7"/>
        <v>0.33333333333333331</v>
      </c>
      <c r="AJ28" s="5">
        <v>25</v>
      </c>
      <c r="AK28" s="33">
        <v>1</v>
      </c>
      <c r="AL28" s="34">
        <f t="shared" si="6"/>
        <v>0.33333333333333331</v>
      </c>
    </row>
    <row r="29" spans="2:38" x14ac:dyDescent="0.3">
      <c r="B29" s="4">
        <v>26</v>
      </c>
      <c r="C29" s="31">
        <f t="shared" si="8"/>
        <v>30</v>
      </c>
      <c r="D29" s="16">
        <f t="shared" si="0"/>
        <v>1</v>
      </c>
      <c r="E29" s="18"/>
      <c r="G29" s="4">
        <v>26</v>
      </c>
      <c r="H29" s="31">
        <f t="shared" si="9"/>
        <v>18</v>
      </c>
      <c r="I29" s="16">
        <f t="shared" si="1"/>
        <v>1</v>
      </c>
      <c r="J29" s="18"/>
      <c r="L29" s="4">
        <v>26</v>
      </c>
      <c r="M29" s="31">
        <f t="shared" si="10"/>
        <v>10</v>
      </c>
      <c r="N29" s="16">
        <f t="shared" si="2"/>
        <v>1</v>
      </c>
      <c r="O29" s="18"/>
      <c r="Q29" s="4">
        <v>26</v>
      </c>
      <c r="R29" s="31">
        <f t="shared" si="11"/>
        <v>6</v>
      </c>
      <c r="S29" s="16">
        <f t="shared" si="3"/>
        <v>1</v>
      </c>
      <c r="T29" s="18"/>
      <c r="V29" s="4">
        <v>26</v>
      </c>
      <c r="W29" s="31">
        <f t="shared" si="12"/>
        <v>3</v>
      </c>
      <c r="X29" s="16">
        <f t="shared" si="4"/>
        <v>1</v>
      </c>
      <c r="Y29" s="18"/>
      <c r="AA29" s="4">
        <v>26</v>
      </c>
      <c r="AB29" s="54">
        <f t="shared" si="13"/>
        <v>2</v>
      </c>
      <c r="AC29" s="16">
        <f t="shared" si="5"/>
        <v>1</v>
      </c>
      <c r="AD29" s="18"/>
      <c r="AF29" s="4">
        <v>26</v>
      </c>
      <c r="AG29" s="33">
        <v>2</v>
      </c>
      <c r="AH29" s="35">
        <f t="shared" si="7"/>
        <v>1</v>
      </c>
      <c r="AJ29" s="4">
        <v>26</v>
      </c>
      <c r="AK29" s="33">
        <v>1</v>
      </c>
      <c r="AL29" s="35">
        <f t="shared" si="6"/>
        <v>1</v>
      </c>
    </row>
    <row r="30" spans="2:38" x14ac:dyDescent="0.3">
      <c r="B30" s="4">
        <v>27</v>
      </c>
      <c r="C30" s="31">
        <f t="shared" si="8"/>
        <v>30</v>
      </c>
      <c r="D30" s="16">
        <f t="shared" si="0"/>
        <v>1</v>
      </c>
      <c r="E30" s="18"/>
      <c r="G30" s="4">
        <v>27</v>
      </c>
      <c r="H30" s="31">
        <f t="shared" si="9"/>
        <v>18</v>
      </c>
      <c r="I30" s="16">
        <f t="shared" si="1"/>
        <v>1</v>
      </c>
      <c r="J30" s="18"/>
      <c r="L30" s="4">
        <v>27</v>
      </c>
      <c r="M30" s="31">
        <f t="shared" si="10"/>
        <v>10</v>
      </c>
      <c r="N30" s="16">
        <f t="shared" si="2"/>
        <v>1</v>
      </c>
      <c r="O30" s="18"/>
      <c r="Q30" s="4">
        <v>27</v>
      </c>
      <c r="R30" s="31">
        <f t="shared" si="11"/>
        <v>6</v>
      </c>
      <c r="S30" s="16">
        <f t="shared" si="3"/>
        <v>1</v>
      </c>
      <c r="T30" s="18"/>
      <c r="V30" s="4">
        <v>27</v>
      </c>
      <c r="W30" s="31">
        <f t="shared" si="12"/>
        <v>3</v>
      </c>
      <c r="X30" s="16">
        <f t="shared" si="4"/>
        <v>1</v>
      </c>
      <c r="Y30" s="18"/>
      <c r="AA30" s="4">
        <v>27</v>
      </c>
      <c r="AB30" s="54">
        <f t="shared" si="13"/>
        <v>2</v>
      </c>
      <c r="AC30" s="16">
        <f t="shared" si="5"/>
        <v>1</v>
      </c>
      <c r="AD30" s="18"/>
      <c r="AF30" s="4">
        <v>27</v>
      </c>
      <c r="AG30" s="33">
        <v>2</v>
      </c>
      <c r="AH30" s="35">
        <f t="shared" si="7"/>
        <v>1</v>
      </c>
      <c r="AJ30" s="4">
        <v>27</v>
      </c>
      <c r="AK30" s="33">
        <v>1</v>
      </c>
      <c r="AL30" s="35">
        <f t="shared" si="6"/>
        <v>1</v>
      </c>
    </row>
    <row r="31" spans="2:38" x14ac:dyDescent="0.3">
      <c r="B31" s="4">
        <v>28</v>
      </c>
      <c r="C31" s="31">
        <f t="shared" si="8"/>
        <v>30</v>
      </c>
      <c r="D31" s="16">
        <f t="shared" si="0"/>
        <v>1</v>
      </c>
      <c r="E31" s="18"/>
      <c r="G31" s="4">
        <v>28</v>
      </c>
      <c r="H31" s="31">
        <f t="shared" si="9"/>
        <v>18</v>
      </c>
      <c r="I31" s="16">
        <f t="shared" si="1"/>
        <v>1</v>
      </c>
      <c r="J31" s="18"/>
      <c r="L31" s="4">
        <v>28</v>
      </c>
      <c r="M31" s="31">
        <f t="shared" si="10"/>
        <v>10</v>
      </c>
      <c r="N31" s="16">
        <f t="shared" si="2"/>
        <v>1</v>
      </c>
      <c r="O31" s="18"/>
      <c r="Q31" s="4">
        <v>28</v>
      </c>
      <c r="R31" s="31">
        <f t="shared" si="11"/>
        <v>6</v>
      </c>
      <c r="S31" s="16">
        <f t="shared" si="3"/>
        <v>1</v>
      </c>
      <c r="T31" s="18"/>
      <c r="V31" s="4">
        <v>28</v>
      </c>
      <c r="W31" s="31">
        <f t="shared" si="12"/>
        <v>3</v>
      </c>
      <c r="X31" s="16">
        <f t="shared" si="4"/>
        <v>1</v>
      </c>
      <c r="Y31" s="18"/>
      <c r="AA31" s="4">
        <v>28</v>
      </c>
      <c r="AB31" s="54">
        <f t="shared" si="13"/>
        <v>2</v>
      </c>
      <c r="AC31" s="16">
        <f t="shared" si="5"/>
        <v>1</v>
      </c>
      <c r="AD31" s="18"/>
      <c r="AF31" s="4">
        <v>28</v>
      </c>
      <c r="AG31" s="33">
        <v>2</v>
      </c>
      <c r="AH31" s="35">
        <f t="shared" si="7"/>
        <v>1</v>
      </c>
      <c r="AJ31" s="4">
        <v>28</v>
      </c>
      <c r="AK31" s="33">
        <v>1</v>
      </c>
      <c r="AL31" s="35">
        <f t="shared" si="6"/>
        <v>1</v>
      </c>
    </row>
    <row r="32" spans="2:38" x14ac:dyDescent="0.3">
      <c r="B32" s="4">
        <v>29</v>
      </c>
      <c r="C32" s="31">
        <f t="shared" si="8"/>
        <v>30</v>
      </c>
      <c r="D32" s="16">
        <f t="shared" si="0"/>
        <v>1</v>
      </c>
      <c r="E32" s="18"/>
      <c r="G32" s="4">
        <v>29</v>
      </c>
      <c r="H32" s="31">
        <f t="shared" si="9"/>
        <v>18</v>
      </c>
      <c r="I32" s="16">
        <f t="shared" si="1"/>
        <v>1</v>
      </c>
      <c r="J32" s="18"/>
      <c r="L32" s="4">
        <v>29</v>
      </c>
      <c r="M32" s="31">
        <f t="shared" si="10"/>
        <v>10</v>
      </c>
      <c r="N32" s="16">
        <f t="shared" si="2"/>
        <v>1</v>
      </c>
      <c r="O32" s="18"/>
      <c r="Q32" s="4">
        <v>29</v>
      </c>
      <c r="R32" s="31">
        <f t="shared" si="11"/>
        <v>6</v>
      </c>
      <c r="S32" s="16">
        <f t="shared" si="3"/>
        <v>1</v>
      </c>
      <c r="T32" s="18"/>
      <c r="V32" s="4">
        <v>29</v>
      </c>
      <c r="W32" s="31">
        <f t="shared" si="12"/>
        <v>3</v>
      </c>
      <c r="X32" s="16">
        <f t="shared" si="4"/>
        <v>1</v>
      </c>
      <c r="Y32" s="18"/>
      <c r="AA32" s="4">
        <v>29</v>
      </c>
      <c r="AB32" s="54">
        <f t="shared" si="13"/>
        <v>2</v>
      </c>
      <c r="AC32" s="16">
        <f t="shared" si="5"/>
        <v>1</v>
      </c>
      <c r="AD32" s="18"/>
      <c r="AF32" s="4">
        <v>29</v>
      </c>
      <c r="AG32" s="33">
        <v>2</v>
      </c>
      <c r="AH32" s="35">
        <f t="shared" si="7"/>
        <v>1</v>
      </c>
      <c r="AJ32" s="4">
        <v>29</v>
      </c>
      <c r="AK32" s="33">
        <v>1</v>
      </c>
      <c r="AL32" s="35">
        <f t="shared" si="6"/>
        <v>1</v>
      </c>
    </row>
    <row r="33" spans="2:38" x14ac:dyDescent="0.3">
      <c r="B33" s="4">
        <v>30</v>
      </c>
      <c r="C33" s="31">
        <f t="shared" si="8"/>
        <v>30</v>
      </c>
      <c r="D33" s="16">
        <f t="shared" si="0"/>
        <v>1</v>
      </c>
      <c r="E33" s="18"/>
      <c r="G33" s="4">
        <v>30</v>
      </c>
      <c r="H33" s="31">
        <f t="shared" si="9"/>
        <v>18</v>
      </c>
      <c r="I33" s="16">
        <f t="shared" si="1"/>
        <v>1</v>
      </c>
      <c r="J33" s="18"/>
      <c r="L33" s="4">
        <v>30</v>
      </c>
      <c r="M33" s="31">
        <f t="shared" si="10"/>
        <v>10</v>
      </c>
      <c r="N33" s="16">
        <f t="shared" si="2"/>
        <v>1</v>
      </c>
      <c r="O33" s="18"/>
      <c r="Q33" s="4">
        <v>30</v>
      </c>
      <c r="R33" s="31">
        <f t="shared" si="11"/>
        <v>6</v>
      </c>
      <c r="S33" s="16">
        <f t="shared" si="3"/>
        <v>1</v>
      </c>
      <c r="T33" s="18"/>
      <c r="V33" s="4">
        <v>30</v>
      </c>
      <c r="W33" s="31">
        <f t="shared" si="12"/>
        <v>3</v>
      </c>
      <c r="X33" s="16">
        <f t="shared" si="4"/>
        <v>1</v>
      </c>
      <c r="Y33" s="18"/>
      <c r="AA33" s="4">
        <v>30</v>
      </c>
      <c r="AB33" s="54">
        <f t="shared" si="13"/>
        <v>2</v>
      </c>
      <c r="AC33" s="16">
        <f t="shared" si="5"/>
        <v>1</v>
      </c>
      <c r="AD33" s="18"/>
      <c r="AF33" s="4">
        <v>30</v>
      </c>
      <c r="AG33" s="33">
        <v>2</v>
      </c>
      <c r="AH33" s="35">
        <f t="shared" si="7"/>
        <v>1</v>
      </c>
      <c r="AJ33" s="4">
        <v>30</v>
      </c>
      <c r="AK33" s="33">
        <v>1</v>
      </c>
      <c r="AL33" s="35">
        <f t="shared" si="6"/>
        <v>1</v>
      </c>
    </row>
    <row r="34" spans="2:38" x14ac:dyDescent="0.3">
      <c r="B34" s="4">
        <v>31</v>
      </c>
      <c r="C34" s="31">
        <f t="shared" si="8"/>
        <v>30</v>
      </c>
      <c r="D34" s="16">
        <f t="shared" si="0"/>
        <v>1</v>
      </c>
      <c r="E34" s="18"/>
      <c r="G34" s="4">
        <v>31</v>
      </c>
      <c r="H34" s="31">
        <f t="shared" si="9"/>
        <v>18</v>
      </c>
      <c r="I34" s="16">
        <f t="shared" si="1"/>
        <v>1</v>
      </c>
      <c r="J34" s="18"/>
      <c r="L34" s="4">
        <v>31</v>
      </c>
      <c r="M34" s="31">
        <f t="shared" si="10"/>
        <v>10</v>
      </c>
      <c r="N34" s="16">
        <f t="shared" si="2"/>
        <v>1</v>
      </c>
      <c r="O34" s="18"/>
      <c r="Q34" s="4">
        <v>31</v>
      </c>
      <c r="R34" s="31">
        <f t="shared" si="11"/>
        <v>6</v>
      </c>
      <c r="S34" s="16">
        <f t="shared" si="3"/>
        <v>1</v>
      </c>
      <c r="T34" s="18"/>
      <c r="V34" s="4">
        <v>31</v>
      </c>
      <c r="W34" s="31">
        <f t="shared" si="12"/>
        <v>3</v>
      </c>
      <c r="X34" s="16">
        <f t="shared" si="4"/>
        <v>1</v>
      </c>
      <c r="Y34" s="18"/>
      <c r="AA34" s="4">
        <v>31</v>
      </c>
      <c r="AB34" s="54">
        <f t="shared" si="13"/>
        <v>2</v>
      </c>
      <c r="AC34" s="16">
        <f t="shared" si="5"/>
        <v>1</v>
      </c>
      <c r="AD34" s="18"/>
      <c r="AF34" s="4">
        <v>31</v>
      </c>
      <c r="AG34" s="33">
        <v>2</v>
      </c>
      <c r="AH34" s="35">
        <f t="shared" si="7"/>
        <v>1</v>
      </c>
      <c r="AJ34" s="4">
        <v>31</v>
      </c>
      <c r="AK34" s="33">
        <v>1</v>
      </c>
      <c r="AL34" s="35">
        <f t="shared" si="6"/>
        <v>1</v>
      </c>
    </row>
    <row r="35" spans="2:38" x14ac:dyDescent="0.3">
      <c r="B35" s="4">
        <v>32</v>
      </c>
      <c r="C35" s="31">
        <f t="shared" si="8"/>
        <v>30</v>
      </c>
      <c r="D35" s="16">
        <f t="shared" si="0"/>
        <v>1</v>
      </c>
      <c r="E35" s="20">
        <f>C35/C19</f>
        <v>0.33333333333333331</v>
      </c>
      <c r="G35" s="4">
        <v>32</v>
      </c>
      <c r="H35" s="31">
        <f t="shared" si="9"/>
        <v>18</v>
      </c>
      <c r="I35" s="16">
        <f t="shared" si="1"/>
        <v>1</v>
      </c>
      <c r="J35" s="20">
        <f>H35/H19</f>
        <v>0.32727272727272727</v>
      </c>
      <c r="L35" s="4">
        <v>32</v>
      </c>
      <c r="M35" s="31">
        <f t="shared" si="10"/>
        <v>10</v>
      </c>
      <c r="N35" s="16">
        <f t="shared" si="2"/>
        <v>1</v>
      </c>
      <c r="O35" s="20">
        <f>M35/M19</f>
        <v>0.3125</v>
      </c>
      <c r="Q35" s="4">
        <v>32</v>
      </c>
      <c r="R35" s="31">
        <f t="shared" si="11"/>
        <v>6</v>
      </c>
      <c r="S35" s="16">
        <f t="shared" si="3"/>
        <v>1</v>
      </c>
      <c r="T35" s="20">
        <f>R35/R19</f>
        <v>0.31578947368421051</v>
      </c>
      <c r="V35" s="4">
        <v>32</v>
      </c>
      <c r="W35" s="31">
        <f t="shared" si="12"/>
        <v>3</v>
      </c>
      <c r="X35" s="16">
        <f t="shared" si="4"/>
        <v>1</v>
      </c>
      <c r="Y35" s="20">
        <f>W35/W19</f>
        <v>0.27272727272727271</v>
      </c>
      <c r="AA35" s="4">
        <v>32</v>
      </c>
      <c r="AB35" s="54">
        <f t="shared" si="13"/>
        <v>2</v>
      </c>
      <c r="AC35" s="16">
        <f t="shared" si="5"/>
        <v>1</v>
      </c>
      <c r="AD35" s="20">
        <f>AB35/AB19</f>
        <v>0.2857142857142857</v>
      </c>
      <c r="AF35" s="4">
        <v>32</v>
      </c>
      <c r="AG35" s="33">
        <v>2</v>
      </c>
      <c r="AH35" s="35">
        <f t="shared" si="7"/>
        <v>1</v>
      </c>
      <c r="AJ35" s="4">
        <v>32</v>
      </c>
      <c r="AK35" s="33">
        <v>1</v>
      </c>
      <c r="AL35" s="35">
        <f t="shared" si="6"/>
        <v>1</v>
      </c>
    </row>
    <row r="36" spans="2:38" x14ac:dyDescent="0.3">
      <c r="B36" s="36">
        <v>33</v>
      </c>
      <c r="C36" s="31">
        <f>C35</f>
        <v>30</v>
      </c>
      <c r="D36" s="25">
        <f t="shared" si="0"/>
        <v>1</v>
      </c>
      <c r="E36" s="18"/>
      <c r="G36" s="36">
        <v>33</v>
      </c>
      <c r="H36" s="31">
        <f>H35</f>
        <v>18</v>
      </c>
      <c r="I36" s="25">
        <f t="shared" si="1"/>
        <v>1</v>
      </c>
      <c r="J36" s="18"/>
      <c r="L36" s="9">
        <v>33</v>
      </c>
      <c r="M36" s="31">
        <f>M35</f>
        <v>10</v>
      </c>
      <c r="N36" s="25">
        <f t="shared" si="2"/>
        <v>1</v>
      </c>
      <c r="O36" s="18"/>
      <c r="Q36" s="9">
        <v>33</v>
      </c>
      <c r="R36" s="31">
        <f>R35</f>
        <v>6</v>
      </c>
      <c r="S36" s="25">
        <f t="shared" si="3"/>
        <v>1</v>
      </c>
      <c r="T36" s="18"/>
      <c r="V36" s="9">
        <v>33</v>
      </c>
      <c r="W36" s="31">
        <f>W35</f>
        <v>3</v>
      </c>
      <c r="X36" s="25">
        <f t="shared" si="4"/>
        <v>1</v>
      </c>
      <c r="Y36" s="18"/>
      <c r="AA36" s="9">
        <v>33</v>
      </c>
      <c r="AB36" s="54">
        <f>AB35</f>
        <v>2</v>
      </c>
      <c r="AC36" s="25">
        <f t="shared" si="5"/>
        <v>1</v>
      </c>
      <c r="AD36" s="18"/>
      <c r="AF36" s="9">
        <v>33</v>
      </c>
      <c r="AG36" s="33">
        <v>0</v>
      </c>
      <c r="AH36" s="35">
        <f t="shared" si="7"/>
        <v>0</v>
      </c>
      <c r="AJ36" s="9">
        <v>33</v>
      </c>
      <c r="AK36" s="33">
        <v>0</v>
      </c>
      <c r="AL36" s="35">
        <f t="shared" si="6"/>
        <v>0</v>
      </c>
    </row>
    <row r="37" spans="2:38" x14ac:dyDescent="0.3">
      <c r="B37" s="9">
        <v>34</v>
      </c>
      <c r="C37" s="12">
        <f>C36*0.5</f>
        <v>15</v>
      </c>
      <c r="D37" s="16">
        <f>IF(C37=0,0,IF(C36=0,0,C37/C36))</f>
        <v>0.5</v>
      </c>
      <c r="E37" s="20">
        <f>C37/C35</f>
        <v>0.5</v>
      </c>
      <c r="G37" s="9">
        <v>34</v>
      </c>
      <c r="H37" s="31">
        <f>H36*0.5</f>
        <v>9</v>
      </c>
      <c r="I37" s="16">
        <f t="shared" si="1"/>
        <v>0.5</v>
      </c>
      <c r="J37" s="20">
        <f>H37/H35</f>
        <v>0.5</v>
      </c>
      <c r="L37" s="9">
        <v>34</v>
      </c>
      <c r="M37" s="31">
        <v>5</v>
      </c>
      <c r="N37" s="16">
        <f t="shared" si="2"/>
        <v>0.5</v>
      </c>
      <c r="O37" s="20">
        <f>M37/M35</f>
        <v>0.5</v>
      </c>
      <c r="Q37" s="9">
        <v>34</v>
      </c>
      <c r="R37" s="31">
        <v>3</v>
      </c>
      <c r="S37" s="16">
        <f t="shared" si="3"/>
        <v>0.5</v>
      </c>
      <c r="T37" s="20">
        <f>R37/R35</f>
        <v>0.5</v>
      </c>
      <c r="V37" s="9">
        <v>34</v>
      </c>
      <c r="W37" s="31">
        <v>2</v>
      </c>
      <c r="X37" s="16">
        <f t="shared" si="4"/>
        <v>0.66666666666666663</v>
      </c>
      <c r="Y37" s="20">
        <f>W37/W35</f>
        <v>0.66666666666666663</v>
      </c>
      <c r="AA37" s="9">
        <v>34</v>
      </c>
      <c r="AB37" s="54">
        <v>1</v>
      </c>
      <c r="AC37" s="16">
        <f t="shared" si="5"/>
        <v>0.5</v>
      </c>
      <c r="AD37" s="20">
        <f>AB37/AB35</f>
        <v>0.5</v>
      </c>
      <c r="AF37" s="9">
        <v>34</v>
      </c>
      <c r="AG37" s="33">
        <v>0</v>
      </c>
      <c r="AJ37" s="9">
        <v>34</v>
      </c>
      <c r="AK37" s="33">
        <v>0</v>
      </c>
    </row>
    <row r="38" spans="2:38" x14ac:dyDescent="0.3">
      <c r="B38" s="9">
        <v>35</v>
      </c>
      <c r="C38" s="12">
        <v>5</v>
      </c>
      <c r="D38" s="16">
        <f t="shared" ref="D38:D67" si="14">IF(C38=0,0,IF(C37=0,0,C38/C37))</f>
        <v>0.33333333333333331</v>
      </c>
      <c r="E38" s="20">
        <f>C38/C35</f>
        <v>0.16666666666666666</v>
      </c>
      <c r="G38" s="9">
        <v>35</v>
      </c>
      <c r="H38" s="31">
        <f t="shared" ref="H38:H68" si="15">D38*H37</f>
        <v>3</v>
      </c>
      <c r="I38" s="16">
        <f t="shared" si="1"/>
        <v>0.33333333333333331</v>
      </c>
      <c r="J38" s="20">
        <f>H38/H35</f>
        <v>0.16666666666666666</v>
      </c>
      <c r="L38" s="9">
        <v>35</v>
      </c>
      <c r="M38" s="12">
        <v>2</v>
      </c>
      <c r="N38" s="16">
        <f t="shared" si="2"/>
        <v>0.4</v>
      </c>
      <c r="O38" s="20">
        <f>M38/M35</f>
        <v>0.2</v>
      </c>
      <c r="Q38" s="9">
        <v>35</v>
      </c>
      <c r="R38" s="31">
        <v>1</v>
      </c>
      <c r="S38" s="16">
        <f t="shared" si="3"/>
        <v>0.33333333333333331</v>
      </c>
      <c r="T38" s="20">
        <f>R38/R35</f>
        <v>0.16666666666666666</v>
      </c>
      <c r="V38" s="9">
        <v>35</v>
      </c>
      <c r="W38" s="31">
        <v>0</v>
      </c>
      <c r="X38" s="16">
        <f t="shared" si="4"/>
        <v>0</v>
      </c>
      <c r="Y38" s="20">
        <f>W38/W35</f>
        <v>0</v>
      </c>
      <c r="AA38" s="9">
        <v>35</v>
      </c>
      <c r="AB38" s="54">
        <v>0</v>
      </c>
      <c r="AC38" s="16">
        <f t="shared" si="5"/>
        <v>0</v>
      </c>
      <c r="AD38" s="20">
        <f>AB38/AB35</f>
        <v>0</v>
      </c>
      <c r="AF38" s="9">
        <v>35</v>
      </c>
      <c r="AG38" s="33">
        <v>0</v>
      </c>
      <c r="AJ38" s="9">
        <v>35</v>
      </c>
      <c r="AK38" s="33">
        <v>0</v>
      </c>
    </row>
    <row r="39" spans="2:38" x14ac:dyDescent="0.3">
      <c r="B39" s="9">
        <v>36</v>
      </c>
      <c r="C39" s="12">
        <v>5</v>
      </c>
      <c r="D39" s="16">
        <f t="shared" si="14"/>
        <v>1</v>
      </c>
      <c r="E39" s="18"/>
      <c r="G39" s="9">
        <v>36</v>
      </c>
      <c r="H39" s="31">
        <f t="shared" si="15"/>
        <v>3</v>
      </c>
      <c r="I39" s="16">
        <f t="shared" si="1"/>
        <v>1</v>
      </c>
      <c r="J39" s="18"/>
      <c r="L39" s="9">
        <v>36</v>
      </c>
      <c r="M39" s="31">
        <v>2</v>
      </c>
      <c r="N39" s="16">
        <f t="shared" si="2"/>
        <v>1</v>
      </c>
      <c r="O39" s="18"/>
      <c r="Q39" s="9">
        <v>36</v>
      </c>
      <c r="R39" s="31">
        <v>1</v>
      </c>
      <c r="S39" s="16">
        <f t="shared" si="3"/>
        <v>1</v>
      </c>
      <c r="T39" s="18"/>
      <c r="V39" s="9">
        <v>36</v>
      </c>
      <c r="W39" s="31">
        <v>0</v>
      </c>
      <c r="X39" s="16">
        <f t="shared" si="4"/>
        <v>0</v>
      </c>
      <c r="Y39" s="18"/>
      <c r="AA39" s="9">
        <v>36</v>
      </c>
      <c r="AB39" s="54">
        <v>0</v>
      </c>
      <c r="AC39" s="16">
        <f t="shared" si="5"/>
        <v>0</v>
      </c>
      <c r="AD39" s="18"/>
      <c r="AF39" s="9">
        <v>36</v>
      </c>
      <c r="AG39" s="33">
        <v>0</v>
      </c>
      <c r="AJ39" s="9">
        <v>36</v>
      </c>
      <c r="AK39" s="33">
        <v>0</v>
      </c>
    </row>
    <row r="40" spans="2:38" x14ac:dyDescent="0.3">
      <c r="B40" s="9">
        <v>37</v>
      </c>
      <c r="C40" s="12">
        <v>5</v>
      </c>
      <c r="D40" s="16">
        <f t="shared" si="14"/>
        <v>1</v>
      </c>
      <c r="E40" s="18"/>
      <c r="G40" s="9">
        <v>37</v>
      </c>
      <c r="H40" s="31">
        <f t="shared" si="15"/>
        <v>3</v>
      </c>
      <c r="I40" s="16">
        <f t="shared" si="1"/>
        <v>1</v>
      </c>
      <c r="J40" s="18"/>
      <c r="L40" s="9">
        <v>37</v>
      </c>
      <c r="M40" s="31">
        <v>2</v>
      </c>
      <c r="N40" s="16">
        <f t="shared" si="2"/>
        <v>1</v>
      </c>
      <c r="O40" s="18"/>
      <c r="Q40" s="9">
        <v>37</v>
      </c>
      <c r="R40" s="31">
        <v>1</v>
      </c>
      <c r="S40" s="16">
        <f t="shared" si="3"/>
        <v>1</v>
      </c>
      <c r="T40" s="18"/>
      <c r="V40" s="9">
        <v>37</v>
      </c>
      <c r="W40" s="31">
        <v>0</v>
      </c>
      <c r="X40" s="16">
        <f t="shared" si="4"/>
        <v>0</v>
      </c>
      <c r="Y40" s="18"/>
      <c r="AA40" s="9">
        <v>37</v>
      </c>
      <c r="AB40" s="54">
        <v>0</v>
      </c>
      <c r="AC40" s="16">
        <f t="shared" si="5"/>
        <v>0</v>
      </c>
      <c r="AD40" s="18"/>
      <c r="AF40" s="9">
        <v>37</v>
      </c>
      <c r="AG40" s="33">
        <v>0</v>
      </c>
      <c r="AJ40" s="9">
        <v>37</v>
      </c>
      <c r="AK40" s="33">
        <v>0</v>
      </c>
    </row>
    <row r="41" spans="2:38" x14ac:dyDescent="0.3">
      <c r="B41" s="9">
        <v>38</v>
      </c>
      <c r="C41" s="12">
        <v>5</v>
      </c>
      <c r="D41" s="16">
        <f t="shared" si="14"/>
        <v>1</v>
      </c>
      <c r="E41" s="18"/>
      <c r="G41" s="9">
        <v>38</v>
      </c>
      <c r="H41" s="31">
        <f t="shared" si="15"/>
        <v>3</v>
      </c>
      <c r="I41" s="16">
        <f t="shared" si="1"/>
        <v>1</v>
      </c>
      <c r="J41" s="18"/>
      <c r="L41" s="9">
        <v>38</v>
      </c>
      <c r="M41" s="31">
        <v>2</v>
      </c>
      <c r="N41" s="16">
        <f t="shared" si="2"/>
        <v>1</v>
      </c>
      <c r="O41" s="18"/>
      <c r="Q41" s="9">
        <v>38</v>
      </c>
      <c r="R41" s="31">
        <v>1</v>
      </c>
      <c r="S41" s="16">
        <f t="shared" si="3"/>
        <v>1</v>
      </c>
      <c r="T41" s="18"/>
      <c r="V41" s="9">
        <v>38</v>
      </c>
      <c r="W41" s="31">
        <v>0</v>
      </c>
      <c r="X41" s="16">
        <f t="shared" si="4"/>
        <v>0</v>
      </c>
      <c r="Y41" s="18"/>
      <c r="AA41" s="9">
        <v>38</v>
      </c>
      <c r="AB41" s="54">
        <v>0</v>
      </c>
      <c r="AC41" s="16">
        <f t="shared" si="5"/>
        <v>0</v>
      </c>
      <c r="AD41" s="18"/>
      <c r="AF41" s="9">
        <v>38</v>
      </c>
      <c r="AG41" s="33">
        <v>0</v>
      </c>
      <c r="AJ41" s="9">
        <v>38</v>
      </c>
      <c r="AK41" s="33">
        <v>0</v>
      </c>
    </row>
    <row r="42" spans="2:38" x14ac:dyDescent="0.3">
      <c r="B42" s="9">
        <v>39</v>
      </c>
      <c r="C42" s="12">
        <v>5</v>
      </c>
      <c r="D42" s="16">
        <f t="shared" si="14"/>
        <v>1</v>
      </c>
      <c r="E42" s="18"/>
      <c r="G42" s="9">
        <v>39</v>
      </c>
      <c r="H42" s="31">
        <f t="shared" si="15"/>
        <v>3</v>
      </c>
      <c r="I42" s="16">
        <f t="shared" si="1"/>
        <v>1</v>
      </c>
      <c r="J42" s="18"/>
      <c r="L42" s="9">
        <v>39</v>
      </c>
      <c r="M42" s="31">
        <v>2</v>
      </c>
      <c r="N42" s="16">
        <f t="shared" si="2"/>
        <v>1</v>
      </c>
      <c r="O42" s="18"/>
      <c r="Q42" s="9">
        <v>39</v>
      </c>
      <c r="R42" s="31">
        <v>1</v>
      </c>
      <c r="S42" s="16">
        <f t="shared" si="3"/>
        <v>1</v>
      </c>
      <c r="T42" s="18"/>
      <c r="V42" s="9">
        <v>39</v>
      </c>
      <c r="W42" s="31">
        <v>0</v>
      </c>
      <c r="X42" s="16">
        <f t="shared" si="4"/>
        <v>0</v>
      </c>
      <c r="Y42" s="18"/>
      <c r="AA42" s="9">
        <v>39</v>
      </c>
      <c r="AB42" s="54">
        <v>0</v>
      </c>
      <c r="AC42" s="16">
        <f t="shared" si="5"/>
        <v>0</v>
      </c>
      <c r="AD42" s="18"/>
      <c r="AF42" s="9">
        <v>39</v>
      </c>
      <c r="AG42" s="33">
        <v>0</v>
      </c>
      <c r="AJ42" s="9">
        <v>39</v>
      </c>
      <c r="AK42" s="33">
        <v>0</v>
      </c>
    </row>
    <row r="43" spans="2:38" x14ac:dyDescent="0.3">
      <c r="B43" s="9">
        <v>40</v>
      </c>
      <c r="C43" s="12">
        <v>5</v>
      </c>
      <c r="D43" s="16">
        <f t="shared" si="14"/>
        <v>1</v>
      </c>
      <c r="E43" s="18"/>
      <c r="G43" s="9">
        <v>40</v>
      </c>
      <c r="H43" s="31">
        <f t="shared" si="15"/>
        <v>3</v>
      </c>
      <c r="I43" s="16">
        <f t="shared" si="1"/>
        <v>1</v>
      </c>
      <c r="J43" s="18"/>
      <c r="L43" s="9">
        <v>40</v>
      </c>
      <c r="M43" s="31">
        <v>2</v>
      </c>
      <c r="N43" s="16">
        <f t="shared" si="2"/>
        <v>1</v>
      </c>
      <c r="O43" s="18"/>
      <c r="Q43" s="9">
        <v>40</v>
      </c>
      <c r="R43" s="31">
        <v>1</v>
      </c>
      <c r="S43" s="16">
        <f t="shared" si="3"/>
        <v>1</v>
      </c>
      <c r="T43" s="18"/>
      <c r="V43" s="9">
        <v>40</v>
      </c>
      <c r="W43" s="31">
        <v>0</v>
      </c>
      <c r="X43" s="16">
        <f t="shared" si="4"/>
        <v>0</v>
      </c>
      <c r="Y43" s="18"/>
      <c r="AA43" s="9">
        <v>40</v>
      </c>
      <c r="AB43" s="54">
        <v>0</v>
      </c>
      <c r="AC43" s="16">
        <f t="shared" si="5"/>
        <v>0</v>
      </c>
      <c r="AD43" s="18"/>
      <c r="AF43" s="9">
        <v>40</v>
      </c>
      <c r="AG43" s="33">
        <v>0</v>
      </c>
      <c r="AJ43" s="9">
        <v>40</v>
      </c>
      <c r="AK43" s="33">
        <v>0</v>
      </c>
    </row>
    <row r="44" spans="2:38" x14ac:dyDescent="0.3">
      <c r="B44" s="9">
        <v>41</v>
      </c>
      <c r="C44" s="12">
        <v>5</v>
      </c>
      <c r="D44" s="16">
        <f t="shared" si="14"/>
        <v>1</v>
      </c>
      <c r="E44" s="18"/>
      <c r="G44" s="9">
        <v>41</v>
      </c>
      <c r="H44" s="31">
        <f t="shared" si="15"/>
        <v>3</v>
      </c>
      <c r="I44" s="16">
        <f t="shared" si="1"/>
        <v>1</v>
      </c>
      <c r="J44" s="18"/>
      <c r="L44" s="9">
        <v>41</v>
      </c>
      <c r="M44" s="31">
        <v>2</v>
      </c>
      <c r="N44" s="16">
        <f t="shared" si="2"/>
        <v>1</v>
      </c>
      <c r="O44" s="18"/>
      <c r="Q44" s="9">
        <v>41</v>
      </c>
      <c r="R44" s="31">
        <v>1</v>
      </c>
      <c r="S44" s="16">
        <f t="shared" si="3"/>
        <v>1</v>
      </c>
      <c r="T44" s="18"/>
      <c r="V44" s="9">
        <v>41</v>
      </c>
      <c r="W44" s="31">
        <v>0</v>
      </c>
      <c r="X44" s="16">
        <f t="shared" si="4"/>
        <v>0</v>
      </c>
      <c r="Y44" s="18"/>
      <c r="AA44" s="9">
        <v>41</v>
      </c>
      <c r="AB44" s="54">
        <v>0</v>
      </c>
      <c r="AC44" s="16">
        <f t="shared" si="5"/>
        <v>0</v>
      </c>
      <c r="AD44" s="18"/>
      <c r="AF44" s="9">
        <v>41</v>
      </c>
      <c r="AG44" s="33">
        <v>0</v>
      </c>
      <c r="AJ44" s="9">
        <v>41</v>
      </c>
      <c r="AK44" s="33">
        <v>0</v>
      </c>
    </row>
    <row r="45" spans="2:38" x14ac:dyDescent="0.3">
      <c r="B45" s="9">
        <v>42</v>
      </c>
      <c r="C45" s="12">
        <v>5</v>
      </c>
      <c r="D45" s="16">
        <f t="shared" si="14"/>
        <v>1</v>
      </c>
      <c r="E45" s="18"/>
      <c r="G45" s="9">
        <v>42</v>
      </c>
      <c r="H45" s="31">
        <f t="shared" si="15"/>
        <v>3</v>
      </c>
      <c r="I45" s="16">
        <f t="shared" si="1"/>
        <v>1</v>
      </c>
      <c r="J45" s="18"/>
      <c r="L45" s="9">
        <v>42</v>
      </c>
      <c r="M45" s="31">
        <v>2</v>
      </c>
      <c r="N45" s="16">
        <f t="shared" si="2"/>
        <v>1</v>
      </c>
      <c r="O45" s="18"/>
      <c r="Q45" s="9">
        <v>42</v>
      </c>
      <c r="R45" s="31">
        <v>1</v>
      </c>
      <c r="S45" s="16">
        <f t="shared" si="3"/>
        <v>1</v>
      </c>
      <c r="T45" s="18"/>
      <c r="V45" s="9">
        <v>42</v>
      </c>
      <c r="W45" s="31">
        <v>0</v>
      </c>
      <c r="X45" s="16">
        <f t="shared" si="4"/>
        <v>0</v>
      </c>
      <c r="Y45" s="18"/>
      <c r="AA45" s="9">
        <v>42</v>
      </c>
      <c r="AB45" s="54">
        <v>0</v>
      </c>
      <c r="AC45" s="16">
        <f t="shared" si="5"/>
        <v>0</v>
      </c>
      <c r="AD45" s="18"/>
      <c r="AF45" s="9">
        <v>42</v>
      </c>
      <c r="AG45" s="33">
        <v>0</v>
      </c>
      <c r="AJ45" s="9">
        <v>42</v>
      </c>
      <c r="AK45" s="33">
        <v>0</v>
      </c>
    </row>
    <row r="46" spans="2:38" x14ac:dyDescent="0.3">
      <c r="B46" s="9">
        <v>43</v>
      </c>
      <c r="C46" s="12">
        <v>5</v>
      </c>
      <c r="D46" s="16">
        <f t="shared" si="14"/>
        <v>1</v>
      </c>
      <c r="E46" s="18"/>
      <c r="G46" s="9">
        <v>43</v>
      </c>
      <c r="H46" s="31">
        <f t="shared" si="15"/>
        <v>3</v>
      </c>
      <c r="I46" s="16">
        <f t="shared" si="1"/>
        <v>1</v>
      </c>
      <c r="J46" s="18"/>
      <c r="L46" s="9">
        <v>43</v>
      </c>
      <c r="M46" s="31">
        <v>2</v>
      </c>
      <c r="N46" s="16">
        <f t="shared" si="2"/>
        <v>1</v>
      </c>
      <c r="O46" s="18"/>
      <c r="Q46" s="9">
        <v>43</v>
      </c>
      <c r="R46" s="31">
        <v>1</v>
      </c>
      <c r="S46" s="16">
        <f t="shared" si="3"/>
        <v>1</v>
      </c>
      <c r="T46" s="18"/>
      <c r="V46" s="9">
        <v>43</v>
      </c>
      <c r="W46" s="31">
        <v>0</v>
      </c>
      <c r="X46" s="16">
        <f t="shared" si="4"/>
        <v>0</v>
      </c>
      <c r="Y46" s="18"/>
      <c r="AA46" s="9">
        <v>43</v>
      </c>
      <c r="AB46" s="54">
        <v>0</v>
      </c>
      <c r="AC46" s="16">
        <f t="shared" si="5"/>
        <v>0</v>
      </c>
      <c r="AD46" s="18"/>
      <c r="AF46" s="9">
        <v>43</v>
      </c>
      <c r="AG46" s="33">
        <v>0</v>
      </c>
      <c r="AJ46" s="9">
        <v>43</v>
      </c>
      <c r="AK46" s="33">
        <v>0</v>
      </c>
    </row>
    <row r="47" spans="2:38" x14ac:dyDescent="0.3">
      <c r="B47" s="9">
        <v>44</v>
      </c>
      <c r="C47" s="12">
        <v>5</v>
      </c>
      <c r="D47" s="16">
        <f t="shared" si="14"/>
        <v>1</v>
      </c>
      <c r="E47" s="18"/>
      <c r="G47" s="9">
        <v>44</v>
      </c>
      <c r="H47" s="31">
        <f t="shared" si="15"/>
        <v>3</v>
      </c>
      <c r="I47" s="16">
        <f t="shared" si="1"/>
        <v>1</v>
      </c>
      <c r="J47" s="18"/>
      <c r="L47" s="9">
        <v>44</v>
      </c>
      <c r="M47" s="31">
        <v>2</v>
      </c>
      <c r="N47" s="16">
        <f t="shared" si="2"/>
        <v>1</v>
      </c>
      <c r="O47" s="18"/>
      <c r="Q47" s="9">
        <v>44</v>
      </c>
      <c r="R47" s="31">
        <v>1</v>
      </c>
      <c r="S47" s="16">
        <f t="shared" si="3"/>
        <v>1</v>
      </c>
      <c r="T47" s="18"/>
      <c r="V47" s="9">
        <v>44</v>
      </c>
      <c r="W47" s="31">
        <v>0</v>
      </c>
      <c r="X47" s="16">
        <f t="shared" si="4"/>
        <v>0</v>
      </c>
      <c r="Y47" s="18"/>
      <c r="AA47" s="9">
        <v>44</v>
      </c>
      <c r="AB47" s="54">
        <v>0</v>
      </c>
      <c r="AC47" s="16">
        <f t="shared" si="5"/>
        <v>0</v>
      </c>
      <c r="AD47" s="18"/>
      <c r="AF47" s="9">
        <v>44</v>
      </c>
      <c r="AG47" s="33">
        <v>0</v>
      </c>
      <c r="AJ47" s="9">
        <v>44</v>
      </c>
      <c r="AK47" s="33">
        <v>0</v>
      </c>
    </row>
    <row r="48" spans="2:38" x14ac:dyDescent="0.3">
      <c r="B48" s="9">
        <v>45</v>
      </c>
      <c r="C48" s="12">
        <v>5</v>
      </c>
      <c r="D48" s="16">
        <f t="shared" si="14"/>
        <v>1</v>
      </c>
      <c r="E48" s="18"/>
      <c r="G48" s="9">
        <v>45</v>
      </c>
      <c r="H48" s="31">
        <f t="shared" si="15"/>
        <v>3</v>
      </c>
      <c r="I48" s="16">
        <f t="shared" si="1"/>
        <v>1</v>
      </c>
      <c r="J48" s="18"/>
      <c r="L48" s="9">
        <v>45</v>
      </c>
      <c r="M48" s="31">
        <v>2</v>
      </c>
      <c r="N48" s="16">
        <f t="shared" si="2"/>
        <v>1</v>
      </c>
      <c r="O48" s="18"/>
      <c r="Q48" s="9">
        <v>45</v>
      </c>
      <c r="R48" s="31">
        <v>1</v>
      </c>
      <c r="S48" s="16">
        <f t="shared" si="3"/>
        <v>1</v>
      </c>
      <c r="T48" s="18"/>
      <c r="V48" s="9">
        <v>45</v>
      </c>
      <c r="W48" s="31">
        <v>0</v>
      </c>
      <c r="X48" s="16">
        <f t="shared" si="4"/>
        <v>0</v>
      </c>
      <c r="Y48" s="18"/>
      <c r="AA48" s="9">
        <v>45</v>
      </c>
      <c r="AB48" s="54">
        <v>0</v>
      </c>
      <c r="AC48" s="16">
        <f t="shared" si="5"/>
        <v>0</v>
      </c>
      <c r="AD48" s="18"/>
      <c r="AF48" s="9">
        <v>45</v>
      </c>
      <c r="AG48" s="33">
        <v>0</v>
      </c>
      <c r="AJ48" s="9">
        <v>45</v>
      </c>
      <c r="AK48" s="33">
        <v>0</v>
      </c>
    </row>
    <row r="49" spans="2:37" x14ac:dyDescent="0.3">
      <c r="B49" s="9">
        <v>46</v>
      </c>
      <c r="C49" s="12">
        <v>5</v>
      </c>
      <c r="D49" s="16">
        <f t="shared" si="14"/>
        <v>1</v>
      </c>
      <c r="E49" s="18"/>
      <c r="G49" s="9">
        <v>46</v>
      </c>
      <c r="H49" s="31">
        <f t="shared" si="15"/>
        <v>3</v>
      </c>
      <c r="I49" s="16">
        <f t="shared" si="1"/>
        <v>1</v>
      </c>
      <c r="J49" s="18"/>
      <c r="L49" s="9">
        <v>46</v>
      </c>
      <c r="M49" s="31">
        <v>2</v>
      </c>
      <c r="N49" s="16">
        <f t="shared" si="2"/>
        <v>1</v>
      </c>
      <c r="O49" s="18"/>
      <c r="Q49" s="9">
        <v>46</v>
      </c>
      <c r="R49" s="31">
        <v>1</v>
      </c>
      <c r="S49" s="16">
        <f t="shared" si="3"/>
        <v>1</v>
      </c>
      <c r="T49" s="18"/>
      <c r="V49" s="9">
        <v>46</v>
      </c>
      <c r="W49" s="31">
        <v>0</v>
      </c>
      <c r="X49" s="16">
        <f t="shared" si="4"/>
        <v>0</v>
      </c>
      <c r="Y49" s="18"/>
      <c r="AA49" s="9">
        <v>46</v>
      </c>
      <c r="AB49" s="54">
        <v>0</v>
      </c>
      <c r="AC49" s="16">
        <f t="shared" si="5"/>
        <v>0</v>
      </c>
      <c r="AD49" s="18"/>
      <c r="AF49" s="9">
        <v>46</v>
      </c>
      <c r="AG49" s="33">
        <v>0</v>
      </c>
      <c r="AJ49" s="9">
        <v>46</v>
      </c>
      <c r="AK49" s="33">
        <v>0</v>
      </c>
    </row>
    <row r="50" spans="2:37" x14ac:dyDescent="0.3">
      <c r="B50" s="9">
        <v>47</v>
      </c>
      <c r="C50" s="12">
        <v>5</v>
      </c>
      <c r="D50" s="16">
        <f t="shared" si="14"/>
        <v>1</v>
      </c>
      <c r="E50" s="18"/>
      <c r="G50" s="9">
        <v>47</v>
      </c>
      <c r="H50" s="31">
        <f t="shared" si="15"/>
        <v>3</v>
      </c>
      <c r="I50" s="16">
        <f t="shared" si="1"/>
        <v>1</v>
      </c>
      <c r="J50" s="18"/>
      <c r="L50" s="9">
        <v>47</v>
      </c>
      <c r="M50" s="31">
        <v>2</v>
      </c>
      <c r="N50" s="16">
        <f t="shared" si="2"/>
        <v>1</v>
      </c>
      <c r="O50" s="18"/>
      <c r="Q50" s="9">
        <v>47</v>
      </c>
      <c r="R50" s="31">
        <v>1</v>
      </c>
      <c r="S50" s="16">
        <f t="shared" si="3"/>
        <v>1</v>
      </c>
      <c r="T50" s="18"/>
      <c r="V50" s="9">
        <v>47</v>
      </c>
      <c r="W50" s="31">
        <v>0</v>
      </c>
      <c r="X50" s="16">
        <f t="shared" si="4"/>
        <v>0</v>
      </c>
      <c r="Y50" s="18"/>
      <c r="AA50" s="9">
        <v>47</v>
      </c>
      <c r="AB50" s="54">
        <v>0</v>
      </c>
      <c r="AC50" s="16">
        <f t="shared" si="5"/>
        <v>0</v>
      </c>
      <c r="AD50" s="18"/>
      <c r="AF50" s="9">
        <v>47</v>
      </c>
      <c r="AG50" s="33">
        <v>0</v>
      </c>
      <c r="AJ50" s="9">
        <v>47</v>
      </c>
      <c r="AK50" s="33">
        <v>0</v>
      </c>
    </row>
    <row r="51" spans="2:37" x14ac:dyDescent="0.3">
      <c r="B51" s="9">
        <v>48</v>
      </c>
      <c r="C51" s="12">
        <v>5</v>
      </c>
      <c r="D51" s="16">
        <f t="shared" si="14"/>
        <v>1</v>
      </c>
      <c r="E51" s="18"/>
      <c r="G51" s="9">
        <v>48</v>
      </c>
      <c r="H51" s="31">
        <f t="shared" si="15"/>
        <v>3</v>
      </c>
      <c r="I51" s="16">
        <f t="shared" si="1"/>
        <v>1</v>
      </c>
      <c r="J51" s="18"/>
      <c r="L51" s="9">
        <v>48</v>
      </c>
      <c r="M51" s="31">
        <v>2</v>
      </c>
      <c r="N51" s="16">
        <f t="shared" si="2"/>
        <v>1</v>
      </c>
      <c r="O51" s="18"/>
      <c r="Q51" s="9">
        <v>48</v>
      </c>
      <c r="R51" s="31">
        <v>1</v>
      </c>
      <c r="S51" s="16">
        <f t="shared" si="3"/>
        <v>1</v>
      </c>
      <c r="T51" s="18"/>
      <c r="V51" s="9">
        <v>48</v>
      </c>
      <c r="W51" s="31">
        <v>0</v>
      </c>
      <c r="X51" s="16">
        <f t="shared" si="4"/>
        <v>0</v>
      </c>
      <c r="Y51" s="18"/>
      <c r="AA51" s="9">
        <v>48</v>
      </c>
      <c r="AB51" s="54">
        <v>0</v>
      </c>
      <c r="AC51" s="16">
        <f t="shared" si="5"/>
        <v>0</v>
      </c>
      <c r="AD51" s="18"/>
      <c r="AF51" s="9">
        <v>48</v>
      </c>
      <c r="AG51" s="33">
        <v>0</v>
      </c>
      <c r="AJ51" s="9">
        <v>48</v>
      </c>
      <c r="AK51" s="33">
        <v>0</v>
      </c>
    </row>
    <row r="52" spans="2:37" x14ac:dyDescent="0.3">
      <c r="B52" s="9">
        <v>49</v>
      </c>
      <c r="C52" s="12">
        <v>5</v>
      </c>
      <c r="D52" s="16">
        <f t="shared" si="14"/>
        <v>1</v>
      </c>
      <c r="E52" s="18"/>
      <c r="G52" s="9">
        <v>49</v>
      </c>
      <c r="H52" s="31">
        <f t="shared" si="15"/>
        <v>3</v>
      </c>
      <c r="I52" s="16">
        <f t="shared" si="1"/>
        <v>1</v>
      </c>
      <c r="J52" s="18"/>
      <c r="L52" s="9">
        <v>49</v>
      </c>
      <c r="M52" s="31">
        <v>2</v>
      </c>
      <c r="N52" s="16">
        <f t="shared" si="2"/>
        <v>1</v>
      </c>
      <c r="O52" s="18"/>
      <c r="Q52" s="9">
        <v>49</v>
      </c>
      <c r="R52" s="31">
        <v>1</v>
      </c>
      <c r="S52" s="16">
        <f t="shared" si="3"/>
        <v>1</v>
      </c>
      <c r="T52" s="18"/>
      <c r="V52" s="9">
        <v>49</v>
      </c>
      <c r="W52" s="31">
        <v>0</v>
      </c>
      <c r="X52" s="16">
        <f t="shared" si="4"/>
        <v>0</v>
      </c>
      <c r="Y52" s="18"/>
      <c r="AA52" s="9">
        <v>49</v>
      </c>
      <c r="AB52" s="54">
        <v>0</v>
      </c>
      <c r="AC52" s="16">
        <f t="shared" si="5"/>
        <v>0</v>
      </c>
      <c r="AD52" s="18"/>
      <c r="AF52" s="9">
        <v>49</v>
      </c>
      <c r="AG52" s="33">
        <v>0</v>
      </c>
      <c r="AJ52" s="9">
        <v>49</v>
      </c>
      <c r="AK52" s="33">
        <v>0</v>
      </c>
    </row>
    <row r="53" spans="2:37" x14ac:dyDescent="0.3">
      <c r="B53" s="9">
        <v>50</v>
      </c>
      <c r="C53" s="12">
        <v>5</v>
      </c>
      <c r="D53" s="16">
        <f t="shared" si="14"/>
        <v>1</v>
      </c>
      <c r="E53" s="18"/>
      <c r="G53" s="9">
        <v>50</v>
      </c>
      <c r="H53" s="31">
        <f t="shared" si="15"/>
        <v>3</v>
      </c>
      <c r="I53" s="16">
        <f t="shared" si="1"/>
        <v>1</v>
      </c>
      <c r="J53" s="18"/>
      <c r="L53" s="9">
        <v>50</v>
      </c>
      <c r="M53" s="31">
        <v>2</v>
      </c>
      <c r="N53" s="16">
        <f t="shared" si="2"/>
        <v>1</v>
      </c>
      <c r="O53" s="18"/>
      <c r="Q53" s="9">
        <v>50</v>
      </c>
      <c r="R53" s="31">
        <v>1</v>
      </c>
      <c r="S53" s="16">
        <f t="shared" si="3"/>
        <v>1</v>
      </c>
      <c r="T53" s="18"/>
      <c r="V53" s="9">
        <v>50</v>
      </c>
      <c r="W53" s="31">
        <v>0</v>
      </c>
      <c r="X53" s="16">
        <f t="shared" si="4"/>
        <v>0</v>
      </c>
      <c r="Y53" s="18"/>
      <c r="AA53" s="9">
        <v>50</v>
      </c>
      <c r="AB53" s="54">
        <v>0</v>
      </c>
      <c r="AC53" s="16">
        <f t="shared" si="5"/>
        <v>0</v>
      </c>
      <c r="AD53" s="18"/>
      <c r="AF53" s="9">
        <v>50</v>
      </c>
      <c r="AG53" s="33">
        <v>0</v>
      </c>
      <c r="AJ53" s="9">
        <v>50</v>
      </c>
      <c r="AK53" s="33">
        <v>0</v>
      </c>
    </row>
    <row r="54" spans="2:37" x14ac:dyDescent="0.3">
      <c r="B54" s="9">
        <v>51</v>
      </c>
      <c r="C54" s="12">
        <v>5</v>
      </c>
      <c r="D54" s="16">
        <f t="shared" si="14"/>
        <v>1</v>
      </c>
      <c r="E54" s="18"/>
      <c r="G54" s="9">
        <v>51</v>
      </c>
      <c r="H54" s="31">
        <f t="shared" si="15"/>
        <v>3</v>
      </c>
      <c r="I54" s="16">
        <f t="shared" si="1"/>
        <v>1</v>
      </c>
      <c r="J54" s="18"/>
      <c r="L54" s="9">
        <v>51</v>
      </c>
      <c r="M54" s="31">
        <v>2</v>
      </c>
      <c r="N54" s="16">
        <f t="shared" si="2"/>
        <v>1</v>
      </c>
      <c r="O54" s="18"/>
      <c r="Q54" s="9">
        <v>51</v>
      </c>
      <c r="R54" s="31">
        <v>1</v>
      </c>
      <c r="S54" s="16">
        <f t="shared" si="3"/>
        <v>1</v>
      </c>
      <c r="T54" s="18"/>
      <c r="V54" s="9">
        <v>51</v>
      </c>
      <c r="W54" s="31">
        <v>0</v>
      </c>
      <c r="X54" s="16">
        <f t="shared" si="4"/>
        <v>0</v>
      </c>
      <c r="Y54" s="18"/>
      <c r="AA54" s="9">
        <v>51</v>
      </c>
      <c r="AB54" s="54">
        <v>0</v>
      </c>
      <c r="AC54" s="16">
        <f t="shared" si="5"/>
        <v>0</v>
      </c>
      <c r="AD54" s="18"/>
      <c r="AF54" s="9">
        <v>51</v>
      </c>
      <c r="AG54" s="33">
        <v>0</v>
      </c>
      <c r="AJ54" s="9">
        <v>51</v>
      </c>
      <c r="AK54" s="33">
        <v>0</v>
      </c>
    </row>
    <row r="55" spans="2:37" x14ac:dyDescent="0.3">
      <c r="B55" s="9">
        <v>52</v>
      </c>
      <c r="C55" s="12">
        <v>5</v>
      </c>
      <c r="D55" s="16">
        <f t="shared" si="14"/>
        <v>1</v>
      </c>
      <c r="E55" s="18"/>
      <c r="G55" s="9">
        <v>52</v>
      </c>
      <c r="H55" s="31">
        <f t="shared" si="15"/>
        <v>3</v>
      </c>
      <c r="I55" s="16">
        <f t="shared" si="1"/>
        <v>1</v>
      </c>
      <c r="J55" s="18"/>
      <c r="L55" s="9">
        <v>52</v>
      </c>
      <c r="M55" s="31">
        <v>2</v>
      </c>
      <c r="N55" s="16">
        <f t="shared" si="2"/>
        <v>1</v>
      </c>
      <c r="O55" s="18"/>
      <c r="Q55" s="9">
        <v>52</v>
      </c>
      <c r="R55" s="31">
        <v>1</v>
      </c>
      <c r="S55" s="16">
        <f t="shared" si="3"/>
        <v>1</v>
      </c>
      <c r="T55" s="18"/>
      <c r="V55" s="9">
        <v>52</v>
      </c>
      <c r="W55" s="31">
        <v>0</v>
      </c>
      <c r="X55" s="16">
        <f t="shared" si="4"/>
        <v>0</v>
      </c>
      <c r="Y55" s="18"/>
      <c r="AA55" s="9">
        <v>52</v>
      </c>
      <c r="AB55" s="54">
        <v>0</v>
      </c>
      <c r="AC55" s="16">
        <f t="shared" si="5"/>
        <v>0</v>
      </c>
      <c r="AD55" s="18"/>
      <c r="AF55" s="9">
        <v>52</v>
      </c>
      <c r="AG55" s="33">
        <v>0</v>
      </c>
      <c r="AJ55" s="9">
        <v>52</v>
      </c>
      <c r="AK55" s="33">
        <v>0</v>
      </c>
    </row>
    <row r="56" spans="2:37" x14ac:dyDescent="0.3">
      <c r="B56" s="9">
        <v>53</v>
      </c>
      <c r="C56" s="12">
        <v>5</v>
      </c>
      <c r="D56" s="16">
        <f t="shared" si="14"/>
        <v>1</v>
      </c>
      <c r="E56" s="18"/>
      <c r="G56" s="9">
        <v>53</v>
      </c>
      <c r="H56" s="31">
        <f t="shared" si="15"/>
        <v>3</v>
      </c>
      <c r="I56" s="16">
        <f t="shared" si="1"/>
        <v>1</v>
      </c>
      <c r="J56" s="18"/>
      <c r="L56" s="9">
        <v>53</v>
      </c>
      <c r="M56" s="31">
        <v>2</v>
      </c>
      <c r="N56" s="16">
        <f t="shared" si="2"/>
        <v>1</v>
      </c>
      <c r="O56" s="18"/>
      <c r="Q56" s="9">
        <v>53</v>
      </c>
      <c r="R56" s="31">
        <v>1</v>
      </c>
      <c r="S56" s="16">
        <f t="shared" si="3"/>
        <v>1</v>
      </c>
      <c r="T56" s="18"/>
      <c r="V56" s="9">
        <v>53</v>
      </c>
      <c r="W56" s="31">
        <v>0</v>
      </c>
      <c r="X56" s="16">
        <f t="shared" si="4"/>
        <v>0</v>
      </c>
      <c r="Y56" s="18"/>
      <c r="AA56" s="9">
        <v>53</v>
      </c>
      <c r="AB56" s="54">
        <v>0</v>
      </c>
      <c r="AC56" s="16">
        <f t="shared" si="5"/>
        <v>0</v>
      </c>
      <c r="AD56" s="18"/>
      <c r="AF56" s="9">
        <v>53</v>
      </c>
      <c r="AG56" s="33">
        <v>0</v>
      </c>
      <c r="AJ56" s="9">
        <v>53</v>
      </c>
      <c r="AK56" s="33">
        <v>0</v>
      </c>
    </row>
    <row r="57" spans="2:37" x14ac:dyDescent="0.3">
      <c r="B57" s="9">
        <v>54</v>
      </c>
      <c r="C57" s="12">
        <v>5</v>
      </c>
      <c r="D57" s="16">
        <f t="shared" si="14"/>
        <v>1</v>
      </c>
      <c r="E57" s="18"/>
      <c r="G57" s="9">
        <v>54</v>
      </c>
      <c r="H57" s="31">
        <f t="shared" si="15"/>
        <v>3</v>
      </c>
      <c r="I57" s="16">
        <f t="shared" si="1"/>
        <v>1</v>
      </c>
      <c r="J57" s="18"/>
      <c r="L57" s="9">
        <v>54</v>
      </c>
      <c r="M57" s="31">
        <v>2</v>
      </c>
      <c r="N57" s="16">
        <f t="shared" si="2"/>
        <v>1</v>
      </c>
      <c r="O57" s="18"/>
      <c r="Q57" s="9">
        <v>54</v>
      </c>
      <c r="R57" s="31">
        <v>1</v>
      </c>
      <c r="S57" s="16">
        <f t="shared" si="3"/>
        <v>1</v>
      </c>
      <c r="T57" s="18"/>
      <c r="V57" s="9">
        <v>54</v>
      </c>
      <c r="W57" s="31">
        <v>0</v>
      </c>
      <c r="X57" s="16">
        <f t="shared" si="4"/>
        <v>0</v>
      </c>
      <c r="Y57" s="18"/>
      <c r="AA57" s="9">
        <v>54</v>
      </c>
      <c r="AB57" s="54">
        <v>0</v>
      </c>
      <c r="AC57" s="16">
        <f t="shared" si="5"/>
        <v>0</v>
      </c>
      <c r="AD57" s="18"/>
      <c r="AF57" s="9">
        <v>54</v>
      </c>
      <c r="AG57" s="33">
        <v>0</v>
      </c>
      <c r="AJ57" s="9">
        <v>54</v>
      </c>
      <c r="AK57" s="33">
        <v>0</v>
      </c>
    </row>
    <row r="58" spans="2:37" x14ac:dyDescent="0.3">
      <c r="B58" s="9">
        <v>55</v>
      </c>
      <c r="C58" s="12">
        <v>5</v>
      </c>
      <c r="D58" s="16">
        <f t="shared" si="14"/>
        <v>1</v>
      </c>
      <c r="E58" s="18"/>
      <c r="G58" s="9">
        <v>55</v>
      </c>
      <c r="H58" s="31">
        <f t="shared" si="15"/>
        <v>3</v>
      </c>
      <c r="I58" s="16">
        <f t="shared" si="1"/>
        <v>1</v>
      </c>
      <c r="J58" s="18"/>
      <c r="L58" s="9">
        <v>55</v>
      </c>
      <c r="M58" s="31">
        <v>2</v>
      </c>
      <c r="N58" s="16">
        <f t="shared" si="2"/>
        <v>1</v>
      </c>
      <c r="O58" s="18"/>
      <c r="Q58" s="9">
        <v>55</v>
      </c>
      <c r="R58" s="31">
        <v>1</v>
      </c>
      <c r="S58" s="16">
        <f t="shared" si="3"/>
        <v>1</v>
      </c>
      <c r="T58" s="18"/>
      <c r="V58" s="9">
        <v>55</v>
      </c>
      <c r="W58" s="31">
        <v>0</v>
      </c>
      <c r="X58" s="16">
        <f t="shared" si="4"/>
        <v>0</v>
      </c>
      <c r="Y58" s="18"/>
      <c r="AA58" s="9">
        <v>55</v>
      </c>
      <c r="AB58" s="54">
        <v>0</v>
      </c>
      <c r="AC58" s="16">
        <f t="shared" si="5"/>
        <v>0</v>
      </c>
      <c r="AD58" s="18"/>
      <c r="AF58" s="9">
        <v>55</v>
      </c>
      <c r="AG58" s="33">
        <v>0</v>
      </c>
      <c r="AJ58" s="9">
        <v>55</v>
      </c>
      <c r="AK58" s="33">
        <v>0</v>
      </c>
    </row>
    <row r="59" spans="2:37" x14ac:dyDescent="0.3">
      <c r="B59" s="9">
        <v>56</v>
      </c>
      <c r="C59" s="12">
        <v>5</v>
      </c>
      <c r="D59" s="16">
        <f t="shared" si="14"/>
        <v>1</v>
      </c>
      <c r="E59" s="18"/>
      <c r="G59" s="9">
        <v>56</v>
      </c>
      <c r="H59" s="31">
        <f t="shared" si="15"/>
        <v>3</v>
      </c>
      <c r="I59" s="16">
        <f t="shared" si="1"/>
        <v>1</v>
      </c>
      <c r="J59" s="18"/>
      <c r="L59" s="9">
        <v>56</v>
      </c>
      <c r="M59" s="31">
        <v>2</v>
      </c>
      <c r="N59" s="16">
        <f t="shared" si="2"/>
        <v>1</v>
      </c>
      <c r="O59" s="18"/>
      <c r="Q59" s="9">
        <v>56</v>
      </c>
      <c r="R59" s="31">
        <v>1</v>
      </c>
      <c r="S59" s="16">
        <f t="shared" si="3"/>
        <v>1</v>
      </c>
      <c r="T59" s="18"/>
      <c r="V59" s="9">
        <v>56</v>
      </c>
      <c r="W59" s="31">
        <v>0</v>
      </c>
      <c r="X59" s="16">
        <f t="shared" si="4"/>
        <v>0</v>
      </c>
      <c r="Y59" s="18"/>
      <c r="AA59" s="9">
        <v>56</v>
      </c>
      <c r="AB59" s="54">
        <v>0</v>
      </c>
      <c r="AC59" s="16">
        <f t="shared" si="5"/>
        <v>0</v>
      </c>
      <c r="AD59" s="18"/>
      <c r="AF59" s="9">
        <v>56</v>
      </c>
      <c r="AG59" s="33">
        <v>0</v>
      </c>
      <c r="AJ59" s="9">
        <v>56</v>
      </c>
      <c r="AK59" s="33">
        <v>0</v>
      </c>
    </row>
    <row r="60" spans="2:37" x14ac:dyDescent="0.3">
      <c r="B60" s="9">
        <v>57</v>
      </c>
      <c r="C60" s="12">
        <v>5</v>
      </c>
      <c r="D60" s="16">
        <f t="shared" si="14"/>
        <v>1</v>
      </c>
      <c r="E60" s="18"/>
      <c r="G60" s="9">
        <v>57</v>
      </c>
      <c r="H60" s="31">
        <f t="shared" si="15"/>
        <v>3</v>
      </c>
      <c r="I60" s="16">
        <f t="shared" si="1"/>
        <v>1</v>
      </c>
      <c r="J60" s="18"/>
      <c r="L60" s="9">
        <v>57</v>
      </c>
      <c r="M60" s="31">
        <v>2</v>
      </c>
      <c r="N60" s="16">
        <f t="shared" si="2"/>
        <v>1</v>
      </c>
      <c r="O60" s="18"/>
      <c r="Q60" s="9">
        <v>57</v>
      </c>
      <c r="R60" s="31">
        <v>1</v>
      </c>
      <c r="S60" s="16">
        <f t="shared" si="3"/>
        <v>1</v>
      </c>
      <c r="T60" s="18"/>
      <c r="V60" s="9">
        <v>57</v>
      </c>
      <c r="W60" s="31">
        <v>0</v>
      </c>
      <c r="X60" s="16">
        <f t="shared" si="4"/>
        <v>0</v>
      </c>
      <c r="Y60" s="18"/>
      <c r="AA60" s="9">
        <v>57</v>
      </c>
      <c r="AB60" s="54">
        <v>0</v>
      </c>
      <c r="AC60" s="16">
        <f t="shared" si="5"/>
        <v>0</v>
      </c>
      <c r="AD60" s="18"/>
      <c r="AF60" s="9">
        <v>57</v>
      </c>
      <c r="AG60" s="33">
        <v>0</v>
      </c>
      <c r="AJ60" s="9">
        <v>57</v>
      </c>
      <c r="AK60" s="33">
        <v>0</v>
      </c>
    </row>
    <row r="61" spans="2:37" x14ac:dyDescent="0.3">
      <c r="B61" s="9">
        <v>58</v>
      </c>
      <c r="C61" s="12">
        <v>5</v>
      </c>
      <c r="D61" s="16">
        <f t="shared" si="14"/>
        <v>1</v>
      </c>
      <c r="E61" s="18"/>
      <c r="G61" s="9">
        <v>58</v>
      </c>
      <c r="H61" s="31">
        <f t="shared" si="15"/>
        <v>3</v>
      </c>
      <c r="I61" s="16">
        <f t="shared" si="1"/>
        <v>1</v>
      </c>
      <c r="J61" s="18"/>
      <c r="L61" s="9">
        <v>58</v>
      </c>
      <c r="M61" s="31">
        <v>2</v>
      </c>
      <c r="N61" s="16">
        <f t="shared" si="2"/>
        <v>1</v>
      </c>
      <c r="O61" s="18"/>
      <c r="Q61" s="9">
        <v>58</v>
      </c>
      <c r="R61" s="31">
        <v>1</v>
      </c>
      <c r="S61" s="16">
        <f t="shared" si="3"/>
        <v>1</v>
      </c>
      <c r="T61" s="18"/>
      <c r="V61" s="9">
        <v>58</v>
      </c>
      <c r="W61" s="31">
        <v>0</v>
      </c>
      <c r="X61" s="16">
        <f t="shared" si="4"/>
        <v>0</v>
      </c>
      <c r="Y61" s="18"/>
      <c r="AA61" s="9">
        <v>58</v>
      </c>
      <c r="AB61" s="54">
        <v>0</v>
      </c>
      <c r="AC61" s="16">
        <f t="shared" si="5"/>
        <v>0</v>
      </c>
      <c r="AD61" s="18"/>
      <c r="AF61" s="9">
        <v>58</v>
      </c>
      <c r="AG61" s="33">
        <v>0</v>
      </c>
      <c r="AJ61" s="9">
        <v>58</v>
      </c>
      <c r="AK61" s="33">
        <v>0</v>
      </c>
    </row>
    <row r="62" spans="2:37" x14ac:dyDescent="0.3">
      <c r="B62" s="9">
        <v>59</v>
      </c>
      <c r="C62" s="12">
        <v>5</v>
      </c>
      <c r="D62" s="16">
        <f t="shared" si="14"/>
        <v>1</v>
      </c>
      <c r="E62" s="18"/>
      <c r="G62" s="9">
        <v>59</v>
      </c>
      <c r="H62" s="31">
        <f t="shared" si="15"/>
        <v>3</v>
      </c>
      <c r="I62" s="16">
        <f t="shared" si="1"/>
        <v>1</v>
      </c>
      <c r="J62" s="18"/>
      <c r="L62" s="9">
        <v>59</v>
      </c>
      <c r="M62" s="31">
        <v>2</v>
      </c>
      <c r="N62" s="16">
        <f t="shared" si="2"/>
        <v>1</v>
      </c>
      <c r="O62" s="18"/>
      <c r="Q62" s="9">
        <v>59</v>
      </c>
      <c r="R62" s="31">
        <v>1</v>
      </c>
      <c r="S62" s="16">
        <f t="shared" si="3"/>
        <v>1</v>
      </c>
      <c r="T62" s="18"/>
      <c r="V62" s="9">
        <v>59</v>
      </c>
      <c r="W62" s="31">
        <v>0</v>
      </c>
      <c r="X62" s="16">
        <f t="shared" si="4"/>
        <v>0</v>
      </c>
      <c r="Y62" s="18"/>
      <c r="AA62" s="9">
        <v>59</v>
      </c>
      <c r="AB62" s="54">
        <v>0</v>
      </c>
      <c r="AC62" s="16">
        <f t="shared" si="5"/>
        <v>0</v>
      </c>
      <c r="AD62" s="18"/>
      <c r="AF62" s="9">
        <v>59</v>
      </c>
      <c r="AG62" s="33">
        <v>0</v>
      </c>
      <c r="AJ62" s="9">
        <v>59</v>
      </c>
      <c r="AK62" s="33">
        <v>0</v>
      </c>
    </row>
    <row r="63" spans="2:37" x14ac:dyDescent="0.3">
      <c r="B63" s="9">
        <v>60</v>
      </c>
      <c r="C63" s="12">
        <v>5</v>
      </c>
      <c r="D63" s="16">
        <f t="shared" si="14"/>
        <v>1</v>
      </c>
      <c r="E63" s="18"/>
      <c r="G63" s="9">
        <v>60</v>
      </c>
      <c r="H63" s="31">
        <f t="shared" si="15"/>
        <v>3</v>
      </c>
      <c r="I63" s="16">
        <f t="shared" si="1"/>
        <v>1</v>
      </c>
      <c r="J63" s="18"/>
      <c r="L63" s="9">
        <v>60</v>
      </c>
      <c r="M63" s="31">
        <v>2</v>
      </c>
      <c r="N63" s="16">
        <f t="shared" si="2"/>
        <v>1</v>
      </c>
      <c r="O63" s="18"/>
      <c r="Q63" s="9">
        <v>60</v>
      </c>
      <c r="R63" s="31">
        <v>1</v>
      </c>
      <c r="S63" s="16">
        <f t="shared" si="3"/>
        <v>1</v>
      </c>
      <c r="T63" s="18"/>
      <c r="V63" s="9">
        <v>60</v>
      </c>
      <c r="W63" s="31">
        <v>0</v>
      </c>
      <c r="X63" s="16">
        <f t="shared" si="4"/>
        <v>0</v>
      </c>
      <c r="Y63" s="18"/>
      <c r="AA63" s="9">
        <v>60</v>
      </c>
      <c r="AB63" s="54">
        <v>0</v>
      </c>
      <c r="AC63" s="16">
        <f t="shared" si="5"/>
        <v>0</v>
      </c>
      <c r="AD63" s="18"/>
      <c r="AF63" s="9">
        <v>60</v>
      </c>
      <c r="AG63" s="33">
        <v>0</v>
      </c>
      <c r="AJ63" s="9">
        <v>60</v>
      </c>
      <c r="AK63" s="33">
        <v>0</v>
      </c>
    </row>
    <row r="64" spans="2:37" x14ac:dyDescent="0.3">
      <c r="B64" s="9">
        <v>61</v>
      </c>
      <c r="C64" s="12">
        <v>5</v>
      </c>
      <c r="D64" s="16">
        <f t="shared" si="14"/>
        <v>1</v>
      </c>
      <c r="E64" s="18"/>
      <c r="G64" s="9">
        <v>61</v>
      </c>
      <c r="H64" s="31">
        <f t="shared" si="15"/>
        <v>3</v>
      </c>
      <c r="I64" s="16">
        <f t="shared" si="1"/>
        <v>1</v>
      </c>
      <c r="J64" s="18"/>
      <c r="L64" s="9">
        <v>61</v>
      </c>
      <c r="M64" s="31">
        <v>2</v>
      </c>
      <c r="N64" s="16">
        <f t="shared" si="2"/>
        <v>1</v>
      </c>
      <c r="O64" s="18"/>
      <c r="Q64" s="9">
        <v>61</v>
      </c>
      <c r="R64" s="31">
        <v>1</v>
      </c>
      <c r="S64" s="16">
        <f t="shared" si="3"/>
        <v>1</v>
      </c>
      <c r="T64" s="18"/>
      <c r="V64" s="9">
        <v>61</v>
      </c>
      <c r="W64" s="31">
        <v>0</v>
      </c>
      <c r="X64" s="16">
        <f t="shared" si="4"/>
        <v>0</v>
      </c>
      <c r="Y64" s="18"/>
      <c r="AA64" s="9">
        <v>61</v>
      </c>
      <c r="AB64" s="54">
        <v>0</v>
      </c>
      <c r="AC64" s="16">
        <f t="shared" si="5"/>
        <v>0</v>
      </c>
      <c r="AD64" s="18"/>
      <c r="AF64" s="9">
        <v>61</v>
      </c>
      <c r="AG64" s="33">
        <v>0</v>
      </c>
      <c r="AJ64" s="9">
        <v>61</v>
      </c>
      <c r="AK64" s="33">
        <v>0</v>
      </c>
    </row>
    <row r="65" spans="2:37" x14ac:dyDescent="0.3">
      <c r="B65" s="9">
        <v>62</v>
      </c>
      <c r="C65" s="12">
        <v>5</v>
      </c>
      <c r="D65" s="16">
        <f t="shared" si="14"/>
        <v>1</v>
      </c>
      <c r="E65" s="18"/>
      <c r="G65" s="9">
        <v>62</v>
      </c>
      <c r="H65" s="31">
        <f t="shared" si="15"/>
        <v>3</v>
      </c>
      <c r="I65" s="16">
        <f t="shared" si="1"/>
        <v>1</v>
      </c>
      <c r="J65" s="18"/>
      <c r="L65" s="9">
        <v>62</v>
      </c>
      <c r="M65" s="31">
        <v>2</v>
      </c>
      <c r="N65" s="16">
        <f t="shared" si="2"/>
        <v>1</v>
      </c>
      <c r="O65" s="18"/>
      <c r="Q65" s="9">
        <v>62</v>
      </c>
      <c r="R65" s="31">
        <v>1</v>
      </c>
      <c r="S65" s="16">
        <f t="shared" si="3"/>
        <v>1</v>
      </c>
      <c r="T65" s="18"/>
      <c r="V65" s="9">
        <v>62</v>
      </c>
      <c r="W65" s="31">
        <v>0</v>
      </c>
      <c r="X65" s="16">
        <f t="shared" si="4"/>
        <v>0</v>
      </c>
      <c r="Y65" s="18"/>
      <c r="AA65" s="9">
        <v>62</v>
      </c>
      <c r="AB65" s="54">
        <v>0</v>
      </c>
      <c r="AC65" s="16">
        <f t="shared" si="5"/>
        <v>0</v>
      </c>
      <c r="AD65" s="18"/>
      <c r="AF65" s="9">
        <v>62</v>
      </c>
      <c r="AG65" s="33">
        <v>0</v>
      </c>
      <c r="AJ65" s="9">
        <v>62</v>
      </c>
      <c r="AK65" s="33">
        <v>0</v>
      </c>
    </row>
    <row r="66" spans="2:37" x14ac:dyDescent="0.3">
      <c r="B66" s="9">
        <v>63</v>
      </c>
      <c r="C66" s="12">
        <v>5</v>
      </c>
      <c r="D66" s="16">
        <f t="shared" si="14"/>
        <v>1</v>
      </c>
      <c r="E66" s="18"/>
      <c r="G66" s="9">
        <v>63</v>
      </c>
      <c r="H66" s="31">
        <f t="shared" si="15"/>
        <v>3</v>
      </c>
      <c r="I66" s="16">
        <f t="shared" si="1"/>
        <v>1</v>
      </c>
      <c r="J66" s="18"/>
      <c r="L66" s="9">
        <v>63</v>
      </c>
      <c r="M66" s="31">
        <v>2</v>
      </c>
      <c r="N66" s="16">
        <f t="shared" si="2"/>
        <v>1</v>
      </c>
      <c r="O66" s="18"/>
      <c r="Q66" s="9">
        <v>63</v>
      </c>
      <c r="R66" s="31">
        <v>1</v>
      </c>
      <c r="S66" s="16">
        <f t="shared" si="3"/>
        <v>1</v>
      </c>
      <c r="T66" s="18"/>
      <c r="V66" s="9">
        <v>63</v>
      </c>
      <c r="W66" s="31">
        <v>0</v>
      </c>
      <c r="X66" s="16">
        <f t="shared" si="4"/>
        <v>0</v>
      </c>
      <c r="Y66" s="18"/>
      <c r="AA66" s="9">
        <v>63</v>
      </c>
      <c r="AB66" s="54">
        <v>0</v>
      </c>
      <c r="AC66" s="16">
        <f t="shared" si="5"/>
        <v>0</v>
      </c>
      <c r="AD66" s="18"/>
      <c r="AF66" s="9">
        <v>63</v>
      </c>
      <c r="AG66" s="33">
        <v>0</v>
      </c>
      <c r="AJ66" s="9">
        <v>63</v>
      </c>
      <c r="AK66" s="33">
        <v>0</v>
      </c>
    </row>
    <row r="67" spans="2:37" x14ac:dyDescent="0.3">
      <c r="B67" s="9">
        <v>64</v>
      </c>
      <c r="C67" s="12">
        <v>5</v>
      </c>
      <c r="D67" s="16">
        <f t="shared" si="14"/>
        <v>1</v>
      </c>
      <c r="E67" s="18"/>
      <c r="G67" s="9">
        <v>64</v>
      </c>
      <c r="H67" s="31">
        <f t="shared" si="15"/>
        <v>3</v>
      </c>
      <c r="I67" s="16">
        <f t="shared" si="1"/>
        <v>1</v>
      </c>
      <c r="J67" s="18"/>
      <c r="L67" s="9">
        <v>64</v>
      </c>
      <c r="M67" s="31">
        <v>2</v>
      </c>
      <c r="N67" s="16">
        <f t="shared" si="2"/>
        <v>1</v>
      </c>
      <c r="O67" s="18"/>
      <c r="Q67" s="9">
        <v>64</v>
      </c>
      <c r="R67" s="31">
        <v>1</v>
      </c>
      <c r="S67" s="16">
        <f t="shared" si="3"/>
        <v>1</v>
      </c>
      <c r="T67" s="18"/>
      <c r="V67" s="9">
        <v>64</v>
      </c>
      <c r="W67" s="31">
        <v>0</v>
      </c>
      <c r="X67" s="16">
        <f t="shared" si="4"/>
        <v>0</v>
      </c>
      <c r="Y67" s="18"/>
      <c r="AA67" s="9">
        <v>64</v>
      </c>
      <c r="AB67" s="54">
        <v>0</v>
      </c>
      <c r="AC67" s="16">
        <f t="shared" si="5"/>
        <v>0</v>
      </c>
      <c r="AD67" s="18"/>
      <c r="AF67" s="9">
        <v>64</v>
      </c>
      <c r="AG67" s="33">
        <v>0</v>
      </c>
      <c r="AJ67" s="9">
        <v>64</v>
      </c>
      <c r="AK67" s="33">
        <v>0</v>
      </c>
    </row>
    <row r="68" spans="2:37" x14ac:dyDescent="0.3">
      <c r="B68" s="9">
        <v>0</v>
      </c>
      <c r="C68" s="17">
        <v>0</v>
      </c>
      <c r="D68" s="16">
        <f t="shared" ref="D68" si="16">IF(C68=0,0,IF(C67=0,0,C68/C67))</f>
        <v>0</v>
      </c>
      <c r="E68" s="19"/>
      <c r="G68" s="9">
        <v>0</v>
      </c>
      <c r="H68" s="31">
        <f t="shared" si="15"/>
        <v>0</v>
      </c>
      <c r="I68" s="16">
        <f t="shared" ref="I68" si="17">IF(H68=0,0,IF(H67=0,0,H68/H67))</f>
        <v>0</v>
      </c>
      <c r="J68" s="19"/>
      <c r="L68" s="9">
        <v>0</v>
      </c>
      <c r="M68" s="17">
        <v>0</v>
      </c>
      <c r="N68" s="16">
        <f t="shared" ref="N68" si="18">IF(M68=0,0,IF(M67=0,0,M68/M67))</f>
        <v>0</v>
      </c>
      <c r="O68" s="19"/>
      <c r="Q68" s="9">
        <v>0</v>
      </c>
      <c r="R68" s="31">
        <v>0</v>
      </c>
      <c r="S68" s="16">
        <f t="shared" si="3"/>
        <v>0</v>
      </c>
      <c r="T68" s="19"/>
      <c r="V68" s="9">
        <v>0</v>
      </c>
      <c r="W68" s="31">
        <v>0</v>
      </c>
      <c r="X68" s="16">
        <f t="shared" ref="X68" si="19">IF(W68=0,0,IF(W67=0,0,W68/W67))</f>
        <v>0</v>
      </c>
      <c r="Y68" s="19"/>
      <c r="AA68" s="9">
        <v>0</v>
      </c>
      <c r="AB68" s="54">
        <v>0</v>
      </c>
      <c r="AC68" s="16">
        <f t="shared" si="5"/>
        <v>0</v>
      </c>
      <c r="AD68" s="19"/>
      <c r="AF68" s="9">
        <v>0</v>
      </c>
      <c r="AG68" s="33">
        <v>0</v>
      </c>
      <c r="AJ68" s="9">
        <v>0</v>
      </c>
      <c r="AK68" s="33">
        <v>0</v>
      </c>
    </row>
  </sheetData>
  <sheetProtection selectLockedCells="1" selectUnlockedCells="1"/>
  <mergeCells count="9">
    <mergeCell ref="B2:D2"/>
    <mergeCell ref="AF3:AG3"/>
    <mergeCell ref="AJ3:AK3"/>
    <mergeCell ref="AF2:AL2"/>
    <mergeCell ref="Q2:S2"/>
    <mergeCell ref="G2:I2"/>
    <mergeCell ref="L2:N2"/>
    <mergeCell ref="V2:X2"/>
    <mergeCell ref="AA2:A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8"/>
  <sheetViews>
    <sheetView workbookViewId="0">
      <selection activeCell="C3" sqref="C3:H3"/>
    </sheetView>
  </sheetViews>
  <sheetFormatPr defaultRowHeight="14.4" x14ac:dyDescent="0.3"/>
  <cols>
    <col min="2" max="2" width="15.5546875" customWidth="1"/>
    <col min="3" max="8" width="14.5546875" customWidth="1"/>
  </cols>
  <sheetData>
    <row r="2" spans="2:8" x14ac:dyDescent="0.3">
      <c r="B2" s="140" t="s">
        <v>21</v>
      </c>
      <c r="C2" s="30" t="s">
        <v>16</v>
      </c>
      <c r="D2" s="30" t="s">
        <v>17</v>
      </c>
      <c r="E2" s="30" t="s">
        <v>18</v>
      </c>
      <c r="F2" s="30" t="s">
        <v>19</v>
      </c>
      <c r="G2" s="30" t="s">
        <v>20</v>
      </c>
      <c r="H2" s="53" t="s">
        <v>34</v>
      </c>
    </row>
    <row r="3" spans="2:8" x14ac:dyDescent="0.3">
      <c r="B3" s="141"/>
      <c r="C3" s="142" t="s">
        <v>8</v>
      </c>
      <c r="D3" s="143"/>
      <c r="E3" s="143"/>
      <c r="F3" s="143"/>
      <c r="G3" s="143"/>
      <c r="H3" s="143"/>
    </row>
    <row r="4" spans="2:8" ht="15" x14ac:dyDescent="0.25">
      <c r="B4" s="38">
        <v>1</v>
      </c>
      <c r="C4" s="42">
        <f>'Начисление очков'!C4</f>
        <v>1000</v>
      </c>
      <c r="D4" s="42">
        <f>'Начисление очков'!H4</f>
        <v>600</v>
      </c>
      <c r="E4" s="42">
        <f>'Начисление очков'!M4</f>
        <v>360</v>
      </c>
      <c r="F4" s="42">
        <f>'Начисление очков'!R4</f>
        <v>215</v>
      </c>
      <c r="G4" s="42">
        <f>'Начисление очков'!W4</f>
        <v>130</v>
      </c>
      <c r="H4" s="42">
        <f>'Начисление очков'!AB4</f>
        <v>80</v>
      </c>
    </row>
    <row r="5" spans="2:8" ht="15" x14ac:dyDescent="0.25">
      <c r="B5" s="37">
        <v>2</v>
      </c>
      <c r="C5" s="42">
        <f>'Начисление очков'!C5</f>
        <v>600</v>
      </c>
      <c r="D5" s="42">
        <f>'Начисление очков'!H5</f>
        <v>360</v>
      </c>
      <c r="E5" s="42">
        <f>'Начисление очков'!M5</f>
        <v>215</v>
      </c>
      <c r="F5" s="42">
        <f>'Начисление очков'!R5</f>
        <v>130</v>
      </c>
      <c r="G5" s="42">
        <f>'Начисление очков'!W5</f>
        <v>80</v>
      </c>
      <c r="H5" s="42">
        <f>'Начисление очков'!AB5</f>
        <v>48</v>
      </c>
    </row>
    <row r="6" spans="2:8" ht="15" x14ac:dyDescent="0.25">
      <c r="B6" s="38">
        <v>3</v>
      </c>
      <c r="C6" s="42">
        <f>'Начисление очков'!C6</f>
        <v>420</v>
      </c>
      <c r="D6" s="42">
        <f>'Начисление очков'!H6</f>
        <v>250</v>
      </c>
      <c r="E6" s="42">
        <f>'Начисление очков'!M6</f>
        <v>150</v>
      </c>
      <c r="F6" s="42">
        <f>'Начисление очков'!R6</f>
        <v>90</v>
      </c>
      <c r="G6" s="42">
        <f>'Начисление очков'!W6</f>
        <v>55</v>
      </c>
      <c r="H6" s="42">
        <f>'Начисление очков'!AB6</f>
        <v>33</v>
      </c>
    </row>
    <row r="7" spans="2:8" ht="15" x14ac:dyDescent="0.25">
      <c r="B7" s="37">
        <v>4</v>
      </c>
      <c r="C7" s="42">
        <f>'Начисление очков'!C7</f>
        <v>360</v>
      </c>
      <c r="D7" s="42">
        <f>'Начисление очков'!H7</f>
        <v>215</v>
      </c>
      <c r="E7" s="42">
        <f>'Начисление очков'!M7</f>
        <v>130</v>
      </c>
      <c r="F7" s="42">
        <f>'Начисление очков'!R7</f>
        <v>77</v>
      </c>
      <c r="G7" s="42">
        <f>'Начисление очков'!W7</f>
        <v>48</v>
      </c>
      <c r="H7" s="42">
        <f>'Начисление очков'!AB7</f>
        <v>28</v>
      </c>
    </row>
    <row r="8" spans="2:8" ht="15" x14ac:dyDescent="0.25">
      <c r="B8" s="38">
        <v>5</v>
      </c>
      <c r="C8" s="42">
        <f>'Начисление очков'!C8</f>
        <v>250</v>
      </c>
      <c r="D8" s="42">
        <f>'Начисление очков'!H8</f>
        <v>150</v>
      </c>
      <c r="E8" s="42">
        <f>'Начисление очков'!M8</f>
        <v>90</v>
      </c>
      <c r="F8" s="42">
        <f>'Начисление очков'!R8</f>
        <v>55</v>
      </c>
      <c r="G8" s="42">
        <f>'Начисление очков'!W8</f>
        <v>33</v>
      </c>
      <c r="H8" s="42">
        <f>'Начисление очков'!AB8</f>
        <v>20</v>
      </c>
    </row>
    <row r="9" spans="2:8" ht="15" x14ac:dyDescent="0.25">
      <c r="B9" s="44">
        <v>6</v>
      </c>
      <c r="C9" s="42">
        <f>'Начисление очков'!C9</f>
        <v>215</v>
      </c>
      <c r="D9" s="42">
        <f>'Начисление очков'!H9</f>
        <v>130</v>
      </c>
      <c r="E9" s="42">
        <f>'Начисление очков'!M9</f>
        <v>78</v>
      </c>
      <c r="F9" s="42">
        <f>'Начисление очков'!R9</f>
        <v>45</v>
      </c>
      <c r="G9" s="42">
        <f>'Начисление очков'!W9</f>
        <v>28</v>
      </c>
      <c r="H9" s="42">
        <f>'Начисление очков'!AB9</f>
        <v>17</v>
      </c>
    </row>
    <row r="10" spans="2:8" ht="15" x14ac:dyDescent="0.25">
      <c r="B10" s="37">
        <v>7</v>
      </c>
      <c r="C10" s="42">
        <f>'Начисление очков'!C10</f>
        <v>180</v>
      </c>
      <c r="D10" s="42">
        <f>'Начисление очков'!H10</f>
        <v>110</v>
      </c>
      <c r="E10" s="42">
        <f>'Начисление очков'!M10</f>
        <v>65</v>
      </c>
      <c r="F10" s="42">
        <f>'Начисление очков'!R10</f>
        <v>38</v>
      </c>
      <c r="G10" s="42">
        <f>'Начисление очков'!W10</f>
        <v>23</v>
      </c>
      <c r="H10" s="42">
        <f>'Начисление очков'!AB10</f>
        <v>14</v>
      </c>
    </row>
    <row r="11" spans="2:8" ht="15" x14ac:dyDescent="0.25">
      <c r="B11" s="37">
        <v>8</v>
      </c>
      <c r="C11" s="42">
        <f>'Начисление очков'!C11</f>
        <v>180</v>
      </c>
      <c r="D11" s="42">
        <f>'Начисление очков'!H11</f>
        <v>110</v>
      </c>
      <c r="E11" s="42">
        <f>'Начисление очков'!M11</f>
        <v>65</v>
      </c>
      <c r="F11" s="42">
        <f>'Начисление очков'!R11</f>
        <v>38</v>
      </c>
      <c r="G11" s="42">
        <f>'Начисление очков'!W11</f>
        <v>23</v>
      </c>
      <c r="H11" s="42">
        <f>'Начисление очков'!AB11</f>
        <v>14</v>
      </c>
    </row>
    <row r="12" spans="2:8" ht="15" x14ac:dyDescent="0.25">
      <c r="B12" s="38">
        <v>9</v>
      </c>
      <c r="C12" s="42">
        <f>'Начисление очков'!C12</f>
        <v>145</v>
      </c>
      <c r="D12" s="42">
        <f>'Начисление очков'!H12</f>
        <v>90</v>
      </c>
      <c r="E12" s="42">
        <f>'Начисление очков'!M12</f>
        <v>50</v>
      </c>
      <c r="F12" s="42">
        <f>'Начисление очков'!R12</f>
        <v>30</v>
      </c>
      <c r="G12" s="42">
        <f>'Начисление очков'!W12</f>
        <v>18</v>
      </c>
      <c r="H12" s="42">
        <f>'Начисление очков'!AB12</f>
        <v>11</v>
      </c>
    </row>
    <row r="13" spans="2:8" ht="15" x14ac:dyDescent="0.25">
      <c r="B13" s="44">
        <v>10</v>
      </c>
      <c r="C13" s="42">
        <f>'Начисление очков'!C13</f>
        <v>125</v>
      </c>
      <c r="D13" s="42">
        <f>'Начисление очков'!H13</f>
        <v>75</v>
      </c>
      <c r="E13" s="42">
        <f>'Начисление очков'!M13</f>
        <v>45</v>
      </c>
      <c r="F13" s="42">
        <f>'Начисление очков'!R13</f>
        <v>27</v>
      </c>
      <c r="G13" s="42">
        <f>'Начисление очков'!W13</f>
        <v>16</v>
      </c>
      <c r="H13" s="42">
        <f>'Начисление очков'!AB13</f>
        <v>10</v>
      </c>
    </row>
    <row r="14" spans="2:8" ht="15" x14ac:dyDescent="0.25">
      <c r="B14" s="45">
        <v>11</v>
      </c>
      <c r="C14" s="42">
        <f>'Начисление очков'!C14</f>
        <v>110</v>
      </c>
      <c r="D14" s="42">
        <f>'Начисление очков'!H14</f>
        <v>65</v>
      </c>
      <c r="E14" s="42">
        <f>'Начисление очков'!M14</f>
        <v>40</v>
      </c>
      <c r="F14" s="42">
        <f>'Начисление очков'!R14</f>
        <v>23</v>
      </c>
      <c r="G14" s="42">
        <f>'Начисление очков'!W14</f>
        <v>13</v>
      </c>
      <c r="H14" s="42">
        <f>'Начисление очков'!AB14</f>
        <v>8</v>
      </c>
    </row>
    <row r="15" spans="2:8" ht="15" x14ac:dyDescent="0.25">
      <c r="B15" s="45">
        <v>12</v>
      </c>
      <c r="C15" s="42">
        <f>'Начисление очков'!C15</f>
        <v>110</v>
      </c>
      <c r="D15" s="42">
        <f>'Начисление очков'!H15</f>
        <v>65</v>
      </c>
      <c r="E15" s="42">
        <f>'Начисление очков'!M15</f>
        <v>40</v>
      </c>
      <c r="F15" s="42">
        <f>'Начисление очков'!R15</f>
        <v>23</v>
      </c>
      <c r="G15" s="42">
        <f>'Начисление очков'!W15</f>
        <v>13</v>
      </c>
      <c r="H15" s="42">
        <f>'Начисление очков'!AB15</f>
        <v>8</v>
      </c>
    </row>
    <row r="16" spans="2:8" ht="15" x14ac:dyDescent="0.25">
      <c r="B16" s="37">
        <v>13</v>
      </c>
      <c r="C16" s="42">
        <f>'Начисление очков'!C16</f>
        <v>90</v>
      </c>
      <c r="D16" s="42">
        <f>'Начисление очков'!H16</f>
        <v>55</v>
      </c>
      <c r="E16" s="42">
        <f>'Начисление очков'!M16</f>
        <v>32</v>
      </c>
      <c r="F16" s="42">
        <f>'Начисление очков'!R16</f>
        <v>19</v>
      </c>
      <c r="G16" s="42">
        <f>'Начисление очков'!W16</f>
        <v>11</v>
      </c>
      <c r="H16" s="42">
        <f>'Начисление очков'!AB16</f>
        <v>7</v>
      </c>
    </row>
    <row r="17" spans="2:8" ht="15" x14ac:dyDescent="0.25">
      <c r="B17" s="37">
        <v>14</v>
      </c>
      <c r="C17" s="42">
        <f>'Начисление очков'!C17</f>
        <v>90</v>
      </c>
      <c r="D17" s="42">
        <f>'Начисление очков'!H17</f>
        <v>55</v>
      </c>
      <c r="E17" s="42">
        <f>'Начисление очков'!M17</f>
        <v>32</v>
      </c>
      <c r="F17" s="42">
        <f>'Начисление очков'!R17</f>
        <v>19</v>
      </c>
      <c r="G17" s="42">
        <f>'Начисление очков'!W17</f>
        <v>11</v>
      </c>
      <c r="H17" s="42">
        <f>'Начисление очков'!AB17</f>
        <v>7</v>
      </c>
    </row>
    <row r="18" spans="2:8" ht="15" x14ac:dyDescent="0.25">
      <c r="B18" s="37">
        <v>15</v>
      </c>
      <c r="C18" s="42">
        <f>'Начисление очков'!C18</f>
        <v>90</v>
      </c>
      <c r="D18" s="42">
        <f>'Начисление очков'!H18</f>
        <v>55</v>
      </c>
      <c r="E18" s="42">
        <f>'Начисление очков'!M18</f>
        <v>32</v>
      </c>
      <c r="F18" s="42">
        <f>'Начисление очков'!R18</f>
        <v>19</v>
      </c>
      <c r="G18" s="42">
        <f>'Начисление очков'!W18</f>
        <v>11</v>
      </c>
      <c r="H18" s="42">
        <f>'Начисление очков'!AB18</f>
        <v>7</v>
      </c>
    </row>
    <row r="19" spans="2:8" ht="15" x14ac:dyDescent="0.25">
      <c r="B19" s="37">
        <v>16</v>
      </c>
      <c r="C19" s="42">
        <f>'Начисление очков'!C19</f>
        <v>90</v>
      </c>
      <c r="D19" s="42">
        <f>'Начисление очков'!H19</f>
        <v>55</v>
      </c>
      <c r="E19" s="42">
        <f>'Начисление очков'!M19</f>
        <v>32</v>
      </c>
      <c r="F19" s="42">
        <f>'Начисление очков'!R19</f>
        <v>19</v>
      </c>
      <c r="G19" s="42">
        <f>'Начисление очков'!W19</f>
        <v>11</v>
      </c>
      <c r="H19" s="42">
        <f>'Начисление очков'!AB19</f>
        <v>7</v>
      </c>
    </row>
    <row r="20" spans="2:8" ht="15" x14ac:dyDescent="0.25">
      <c r="B20" s="38">
        <v>17</v>
      </c>
      <c r="C20" s="42">
        <f>'Начисление очков'!C20</f>
        <v>80</v>
      </c>
      <c r="D20" s="42">
        <f>'Начисление очков'!H20</f>
        <v>50</v>
      </c>
      <c r="E20" s="42">
        <f>'Начисление очков'!M20</f>
        <v>29</v>
      </c>
      <c r="F20" s="42">
        <f>'Начисление очков'!R20</f>
        <v>17</v>
      </c>
      <c r="G20" s="42">
        <f>'Начисление очков'!W20</f>
        <v>10</v>
      </c>
      <c r="H20" s="42">
        <f>'Начисление очков'!AB20</f>
        <v>6</v>
      </c>
    </row>
    <row r="21" spans="2:8" ht="15" x14ac:dyDescent="0.25">
      <c r="B21" s="44">
        <v>18</v>
      </c>
      <c r="C21" s="42">
        <f>'Начисление очков'!C21</f>
        <v>65</v>
      </c>
      <c r="D21" s="42">
        <f>'Начисление очков'!H21</f>
        <v>38</v>
      </c>
      <c r="E21" s="42">
        <f>'Начисление очков'!M21</f>
        <v>22</v>
      </c>
      <c r="F21" s="42">
        <f>'Начисление очков'!R21</f>
        <v>13</v>
      </c>
      <c r="G21" s="42">
        <f>'Начисление очков'!W21</f>
        <v>8</v>
      </c>
      <c r="H21" s="42">
        <f>'Начисление очков'!AB21</f>
        <v>5</v>
      </c>
    </row>
    <row r="22" spans="2:8" ht="15" x14ac:dyDescent="0.25">
      <c r="B22" s="45">
        <v>19</v>
      </c>
      <c r="C22" s="42">
        <f>'Начисление очков'!C22</f>
        <v>45</v>
      </c>
      <c r="D22" s="42">
        <f>'Начисление очков'!H22</f>
        <v>27</v>
      </c>
      <c r="E22" s="42">
        <f>'Начисление очков'!M22</f>
        <v>16</v>
      </c>
      <c r="F22" s="42">
        <f>'Начисление очков'!R22</f>
        <v>9</v>
      </c>
      <c r="G22" s="42">
        <f>'Начисление очков'!W22</f>
        <v>6</v>
      </c>
      <c r="H22" s="42">
        <f>'Начисление очков'!AB22</f>
        <v>4</v>
      </c>
    </row>
    <row r="23" spans="2:8" x14ac:dyDescent="0.3">
      <c r="B23" s="45">
        <v>20</v>
      </c>
      <c r="C23" s="42">
        <f>'Начисление очков'!C23</f>
        <v>45</v>
      </c>
      <c r="D23" s="42">
        <f>'Начисление очков'!H23</f>
        <v>27</v>
      </c>
      <c r="E23" s="42">
        <f>'Начисление очков'!M23</f>
        <v>16</v>
      </c>
      <c r="F23" s="42">
        <f>'Начисление очков'!R23</f>
        <v>9</v>
      </c>
      <c r="G23" s="42">
        <f>'Начисление очков'!W23</f>
        <v>6</v>
      </c>
      <c r="H23" s="42">
        <f>'Начисление очков'!AB23</f>
        <v>4</v>
      </c>
    </row>
    <row r="24" spans="2:8" x14ac:dyDescent="0.3">
      <c r="B24" s="47">
        <v>21</v>
      </c>
      <c r="C24" s="42">
        <f>'Начисление очков'!C24</f>
        <v>35</v>
      </c>
      <c r="D24" s="42">
        <f>'Начисление очков'!H24</f>
        <v>21</v>
      </c>
      <c r="E24" s="42">
        <f>'Начисление очков'!M24</f>
        <v>12</v>
      </c>
      <c r="F24" s="42">
        <f>'Начисление очков'!R24</f>
        <v>8</v>
      </c>
      <c r="G24" s="42">
        <f>'Начисление очков'!W24</f>
        <v>4</v>
      </c>
      <c r="H24" s="42">
        <f>'Начисление очков'!AB24</f>
        <v>3</v>
      </c>
    </row>
    <row r="25" spans="2:8" x14ac:dyDescent="0.3">
      <c r="B25" s="47">
        <v>22</v>
      </c>
      <c r="C25" s="42">
        <f>'Начисление очков'!C25</f>
        <v>35</v>
      </c>
      <c r="D25" s="42">
        <f>'Начисление очков'!H25</f>
        <v>21</v>
      </c>
      <c r="E25" s="42">
        <f>'Начисление очков'!M25</f>
        <v>12</v>
      </c>
      <c r="F25" s="42">
        <f>'Начисление очков'!R25</f>
        <v>8</v>
      </c>
      <c r="G25" s="42">
        <f>'Начисление очков'!W25</f>
        <v>4</v>
      </c>
      <c r="H25" s="42">
        <f>'Начисление очков'!AB25</f>
        <v>3</v>
      </c>
    </row>
    <row r="26" spans="2:8" x14ac:dyDescent="0.3">
      <c r="B26" s="47">
        <v>23</v>
      </c>
      <c r="C26" s="42">
        <f>'Начисление очков'!C26</f>
        <v>35</v>
      </c>
      <c r="D26" s="42">
        <f>'Начисление очков'!H26</f>
        <v>21</v>
      </c>
      <c r="E26" s="42">
        <f>'Начисление очков'!M26</f>
        <v>12</v>
      </c>
      <c r="F26" s="42">
        <f>'Начисление очков'!R26</f>
        <v>8</v>
      </c>
      <c r="G26" s="42">
        <f>'Начисление очков'!W26</f>
        <v>4</v>
      </c>
      <c r="H26" s="42">
        <f>'Начисление очков'!AB26</f>
        <v>3</v>
      </c>
    </row>
    <row r="27" spans="2:8" x14ac:dyDescent="0.3">
      <c r="B27" s="47">
        <v>24</v>
      </c>
      <c r="C27" s="42">
        <f>'Начисление очков'!C27</f>
        <v>35</v>
      </c>
      <c r="D27" s="42">
        <f>'Начисление очков'!H27</f>
        <v>21</v>
      </c>
      <c r="E27" s="42">
        <f>'Начисление очков'!M27</f>
        <v>12</v>
      </c>
      <c r="F27" s="42">
        <f>'Начисление очков'!R27</f>
        <v>8</v>
      </c>
      <c r="G27" s="42">
        <f>'Начисление очков'!W27</f>
        <v>4</v>
      </c>
      <c r="H27" s="42">
        <f>'Начисление очков'!AB27</f>
        <v>3</v>
      </c>
    </row>
    <row r="28" spans="2:8" x14ac:dyDescent="0.3">
      <c r="B28" s="37">
        <v>25</v>
      </c>
      <c r="C28" s="42">
        <f>'Начисление очков'!C28</f>
        <v>30</v>
      </c>
      <c r="D28" s="42">
        <f>'Начисление очков'!H28</f>
        <v>18</v>
      </c>
      <c r="E28" s="42">
        <f>'Начисление очков'!M28</f>
        <v>10</v>
      </c>
      <c r="F28" s="42">
        <f>'Начисление очков'!R28</f>
        <v>6</v>
      </c>
      <c r="G28" s="42">
        <f>'Начисление очков'!W28</f>
        <v>3</v>
      </c>
      <c r="H28" s="42">
        <f>'Начисление очков'!AB28</f>
        <v>2</v>
      </c>
    </row>
    <row r="29" spans="2:8" x14ac:dyDescent="0.3">
      <c r="B29" s="39">
        <v>26</v>
      </c>
      <c r="C29" s="42">
        <f>'Начисление очков'!C29</f>
        <v>30</v>
      </c>
      <c r="D29" s="42">
        <f>'Начисление очков'!H29</f>
        <v>18</v>
      </c>
      <c r="E29" s="42">
        <f>'Начисление очков'!M29</f>
        <v>10</v>
      </c>
      <c r="F29" s="42">
        <f>'Начисление очков'!R29</f>
        <v>6</v>
      </c>
      <c r="G29" s="42">
        <f>'Начисление очков'!W29</f>
        <v>3</v>
      </c>
      <c r="H29" s="42">
        <f>'Начисление очков'!AB29</f>
        <v>2</v>
      </c>
    </row>
    <row r="30" spans="2:8" x14ac:dyDescent="0.3">
      <c r="B30" s="39">
        <v>27</v>
      </c>
      <c r="C30" s="42">
        <f>'Начисление очков'!C30</f>
        <v>30</v>
      </c>
      <c r="D30" s="42">
        <f>'Начисление очков'!H30</f>
        <v>18</v>
      </c>
      <c r="E30" s="42">
        <f>'Начисление очков'!M30</f>
        <v>10</v>
      </c>
      <c r="F30" s="42">
        <f>'Начисление очков'!R30</f>
        <v>6</v>
      </c>
      <c r="G30" s="42">
        <f>'Начисление очков'!W30</f>
        <v>3</v>
      </c>
      <c r="H30" s="42">
        <f>'Начисление очков'!AB30</f>
        <v>2</v>
      </c>
    </row>
    <row r="31" spans="2:8" x14ac:dyDescent="0.3">
      <c r="B31" s="39">
        <v>28</v>
      </c>
      <c r="C31" s="42">
        <f>'Начисление очков'!C31</f>
        <v>30</v>
      </c>
      <c r="D31" s="42">
        <f>'Начисление очков'!H31</f>
        <v>18</v>
      </c>
      <c r="E31" s="42">
        <f>'Начисление очков'!M31</f>
        <v>10</v>
      </c>
      <c r="F31" s="42">
        <f>'Начисление очков'!R31</f>
        <v>6</v>
      </c>
      <c r="G31" s="42">
        <f>'Начисление очков'!W31</f>
        <v>3</v>
      </c>
      <c r="H31" s="42">
        <f>'Начисление очков'!AB31</f>
        <v>2</v>
      </c>
    </row>
    <row r="32" spans="2:8" x14ac:dyDescent="0.3">
      <c r="B32" s="39">
        <v>29</v>
      </c>
      <c r="C32" s="42">
        <f>'Начисление очков'!C32</f>
        <v>30</v>
      </c>
      <c r="D32" s="42">
        <f>'Начисление очков'!H32</f>
        <v>18</v>
      </c>
      <c r="E32" s="42">
        <f>'Начисление очков'!M32</f>
        <v>10</v>
      </c>
      <c r="F32" s="42">
        <f>'Начисление очков'!R32</f>
        <v>6</v>
      </c>
      <c r="G32" s="42">
        <f>'Начисление очков'!W32</f>
        <v>3</v>
      </c>
      <c r="H32" s="42">
        <f>'Начисление очков'!AB32</f>
        <v>2</v>
      </c>
    </row>
    <row r="33" spans="2:8" x14ac:dyDescent="0.3">
      <c r="B33" s="39">
        <v>30</v>
      </c>
      <c r="C33" s="42">
        <f>'Начисление очков'!C33</f>
        <v>30</v>
      </c>
      <c r="D33" s="42">
        <f>'Начисление очков'!H33</f>
        <v>18</v>
      </c>
      <c r="E33" s="42">
        <f>'Начисление очков'!M33</f>
        <v>10</v>
      </c>
      <c r="F33" s="42">
        <f>'Начисление очков'!R33</f>
        <v>6</v>
      </c>
      <c r="G33" s="42">
        <f>'Начисление очков'!W33</f>
        <v>3</v>
      </c>
      <c r="H33" s="42">
        <f>'Начисление очков'!AB33</f>
        <v>2</v>
      </c>
    </row>
    <row r="34" spans="2:8" x14ac:dyDescent="0.3">
      <c r="B34" s="39">
        <v>31</v>
      </c>
      <c r="C34" s="42">
        <f>'Начисление очков'!C34</f>
        <v>30</v>
      </c>
      <c r="D34" s="42">
        <f>'Начисление очков'!H34</f>
        <v>18</v>
      </c>
      <c r="E34" s="42">
        <f>'Начисление очков'!M34</f>
        <v>10</v>
      </c>
      <c r="F34" s="42">
        <f>'Начисление очков'!R34</f>
        <v>6</v>
      </c>
      <c r="G34" s="42">
        <f>'Начисление очков'!W34</f>
        <v>3</v>
      </c>
      <c r="H34" s="42">
        <f>'Начисление очков'!AB34</f>
        <v>2</v>
      </c>
    </row>
    <row r="35" spans="2:8" x14ac:dyDescent="0.3">
      <c r="B35" s="39">
        <v>32</v>
      </c>
      <c r="C35" s="42">
        <f>'Начисление очков'!C35</f>
        <v>30</v>
      </c>
      <c r="D35" s="42">
        <f>'Начисление очков'!H35</f>
        <v>18</v>
      </c>
      <c r="E35" s="42">
        <f>'Начисление очков'!M35</f>
        <v>10</v>
      </c>
      <c r="F35" s="42">
        <f>'Начисление очков'!R35</f>
        <v>6</v>
      </c>
      <c r="G35" s="42">
        <f>'Начисление очков'!W35</f>
        <v>3</v>
      </c>
      <c r="H35" s="42">
        <f>'Начисление очков'!AB35</f>
        <v>2</v>
      </c>
    </row>
    <row r="36" spans="2:8" x14ac:dyDescent="0.3">
      <c r="B36" s="40">
        <v>33</v>
      </c>
      <c r="C36" s="42">
        <f>'Начисление очков'!C36</f>
        <v>30</v>
      </c>
      <c r="D36" s="42">
        <f>'Начисление очков'!H36</f>
        <v>18</v>
      </c>
      <c r="E36" s="42">
        <f>'Начисление очков'!M36</f>
        <v>10</v>
      </c>
      <c r="F36" s="42">
        <f>'Начисление очков'!R36</f>
        <v>6</v>
      </c>
      <c r="G36" s="42">
        <f>'Начисление очков'!W36</f>
        <v>3</v>
      </c>
      <c r="H36" s="42">
        <f>'Начисление очков'!AB36</f>
        <v>2</v>
      </c>
    </row>
    <row r="37" spans="2:8" x14ac:dyDescent="0.3">
      <c r="B37" s="46">
        <v>34</v>
      </c>
      <c r="C37" s="42">
        <f>'Начисление очков'!C37</f>
        <v>15</v>
      </c>
      <c r="D37" s="42">
        <f>'Начисление очков'!H37</f>
        <v>9</v>
      </c>
      <c r="E37" s="42">
        <f>'Начисление очков'!M37</f>
        <v>5</v>
      </c>
      <c r="F37" s="42">
        <f>'Начисление очков'!R37</f>
        <v>3</v>
      </c>
      <c r="G37" s="42">
        <f>'Начисление очков'!W37</f>
        <v>2</v>
      </c>
      <c r="H37" s="42">
        <f>'Начисление очков'!AB37</f>
        <v>1</v>
      </c>
    </row>
    <row r="38" spans="2:8" x14ac:dyDescent="0.3">
      <c r="B38" s="41">
        <v>35</v>
      </c>
      <c r="C38" s="42">
        <f>'Начисление очков'!C38</f>
        <v>5</v>
      </c>
      <c r="D38" s="42">
        <f>'Начисление очков'!H38</f>
        <v>3</v>
      </c>
      <c r="E38" s="42">
        <f>'Начисление очков'!M38</f>
        <v>2</v>
      </c>
      <c r="F38" s="42">
        <f>'Начисление очков'!R38</f>
        <v>1</v>
      </c>
      <c r="G38" s="42">
        <f>'Начисление очков'!W38</f>
        <v>0</v>
      </c>
      <c r="H38" s="42">
        <f>'Начисление очков'!AB38</f>
        <v>0</v>
      </c>
    </row>
    <row r="39" spans="2:8" x14ac:dyDescent="0.3">
      <c r="B39" s="41">
        <v>36</v>
      </c>
      <c r="C39" s="42">
        <f>'Начисление очков'!C39</f>
        <v>5</v>
      </c>
      <c r="D39" s="42">
        <f>'Начисление очков'!H39</f>
        <v>3</v>
      </c>
      <c r="E39" s="42">
        <f>'Начисление очков'!M39</f>
        <v>2</v>
      </c>
      <c r="F39" s="42">
        <f>'Начисление очков'!R39</f>
        <v>1</v>
      </c>
      <c r="G39" s="42">
        <f>'Начисление очков'!W39</f>
        <v>0</v>
      </c>
      <c r="H39" s="42">
        <f>'Начисление очков'!AB39</f>
        <v>0</v>
      </c>
    </row>
    <row r="40" spans="2:8" x14ac:dyDescent="0.3">
      <c r="B40" s="41">
        <v>37</v>
      </c>
      <c r="C40" s="42">
        <f>'Начисление очков'!C40</f>
        <v>5</v>
      </c>
      <c r="D40" s="42">
        <f>'Начисление очков'!H40</f>
        <v>3</v>
      </c>
      <c r="E40" s="42">
        <f>'Начисление очков'!M40</f>
        <v>2</v>
      </c>
      <c r="F40" s="42">
        <f>'Начисление очков'!R40</f>
        <v>1</v>
      </c>
      <c r="G40" s="42">
        <f>'Начисление очков'!W40</f>
        <v>0</v>
      </c>
      <c r="H40" s="42">
        <f>'Начисление очков'!AB40</f>
        <v>0</v>
      </c>
    </row>
    <row r="41" spans="2:8" x14ac:dyDescent="0.3">
      <c r="B41" s="41">
        <v>38</v>
      </c>
      <c r="C41" s="42">
        <f>'Начисление очков'!C41</f>
        <v>5</v>
      </c>
      <c r="D41" s="42">
        <f>'Начисление очков'!H41</f>
        <v>3</v>
      </c>
      <c r="E41" s="42">
        <f>'Начисление очков'!M41</f>
        <v>2</v>
      </c>
      <c r="F41" s="42">
        <f>'Начисление очков'!R41</f>
        <v>1</v>
      </c>
      <c r="G41" s="42">
        <f>'Начисление очков'!W41</f>
        <v>0</v>
      </c>
      <c r="H41" s="42">
        <f>'Начисление очков'!AB41</f>
        <v>0</v>
      </c>
    </row>
    <row r="42" spans="2:8" x14ac:dyDescent="0.3">
      <c r="B42" s="41">
        <v>39</v>
      </c>
      <c r="C42" s="42">
        <f>'Начисление очков'!C42</f>
        <v>5</v>
      </c>
      <c r="D42" s="42">
        <f>'Начисление очков'!H42</f>
        <v>3</v>
      </c>
      <c r="E42" s="42">
        <f>'Начисление очков'!M42</f>
        <v>2</v>
      </c>
      <c r="F42" s="42">
        <f>'Начисление очков'!R42</f>
        <v>1</v>
      </c>
      <c r="G42" s="42">
        <f>'Начисление очков'!W42</f>
        <v>0</v>
      </c>
      <c r="H42" s="42">
        <f>'Начисление очков'!AB42</f>
        <v>0</v>
      </c>
    </row>
    <row r="43" spans="2:8" x14ac:dyDescent="0.3">
      <c r="B43" s="41">
        <v>40</v>
      </c>
      <c r="C43" s="42">
        <f>'Начисление очков'!C43</f>
        <v>5</v>
      </c>
      <c r="D43" s="42">
        <f>'Начисление очков'!H43</f>
        <v>3</v>
      </c>
      <c r="E43" s="42">
        <f>'Начисление очков'!M43</f>
        <v>2</v>
      </c>
      <c r="F43" s="42">
        <f>'Начисление очков'!R43</f>
        <v>1</v>
      </c>
      <c r="G43" s="42">
        <f>'Начисление очков'!W43</f>
        <v>0</v>
      </c>
      <c r="H43" s="42">
        <f>'Начисление очков'!AB43</f>
        <v>0</v>
      </c>
    </row>
    <row r="44" spans="2:8" x14ac:dyDescent="0.3">
      <c r="B44" s="41">
        <v>41</v>
      </c>
      <c r="C44" s="42">
        <f>'Начисление очков'!C44</f>
        <v>5</v>
      </c>
      <c r="D44" s="42">
        <f>'Начисление очков'!H44</f>
        <v>3</v>
      </c>
      <c r="E44" s="42">
        <f>'Начисление очков'!M44</f>
        <v>2</v>
      </c>
      <c r="F44" s="42">
        <f>'Начисление очков'!R44</f>
        <v>1</v>
      </c>
      <c r="G44" s="42">
        <f>'Начисление очков'!W44</f>
        <v>0</v>
      </c>
      <c r="H44" s="42">
        <f>'Начисление очков'!AB44</f>
        <v>0</v>
      </c>
    </row>
    <row r="45" spans="2:8" x14ac:dyDescent="0.3">
      <c r="B45" s="41">
        <v>42</v>
      </c>
      <c r="C45" s="42">
        <f>'Начисление очков'!C45</f>
        <v>5</v>
      </c>
      <c r="D45" s="42">
        <f>'Начисление очков'!H45</f>
        <v>3</v>
      </c>
      <c r="E45" s="42">
        <f>'Начисление очков'!M45</f>
        <v>2</v>
      </c>
      <c r="F45" s="42">
        <f>'Начисление очков'!R45</f>
        <v>1</v>
      </c>
      <c r="G45" s="42">
        <f>'Начисление очков'!W45</f>
        <v>0</v>
      </c>
      <c r="H45" s="42">
        <f>'Начисление очков'!AB45</f>
        <v>0</v>
      </c>
    </row>
    <row r="46" spans="2:8" x14ac:dyDescent="0.3">
      <c r="B46" s="41">
        <v>43</v>
      </c>
      <c r="C46" s="42">
        <f>'Начисление очков'!C46</f>
        <v>5</v>
      </c>
      <c r="D46" s="42">
        <f>'Начисление очков'!H46</f>
        <v>3</v>
      </c>
      <c r="E46" s="42">
        <f>'Начисление очков'!M46</f>
        <v>2</v>
      </c>
      <c r="F46" s="42">
        <f>'Начисление очков'!R46</f>
        <v>1</v>
      </c>
      <c r="G46" s="42">
        <f>'Начисление очков'!W46</f>
        <v>0</v>
      </c>
      <c r="H46" s="42">
        <f>'Начисление очков'!AB46</f>
        <v>0</v>
      </c>
    </row>
    <row r="47" spans="2:8" x14ac:dyDescent="0.3">
      <c r="B47" s="41">
        <v>44</v>
      </c>
      <c r="C47" s="42">
        <f>'Начисление очков'!C47</f>
        <v>5</v>
      </c>
      <c r="D47" s="42">
        <f>'Начисление очков'!H47</f>
        <v>3</v>
      </c>
      <c r="E47" s="42">
        <f>'Начисление очков'!M47</f>
        <v>2</v>
      </c>
      <c r="F47" s="42">
        <f>'Начисление очков'!R47</f>
        <v>1</v>
      </c>
      <c r="G47" s="42">
        <f>'Начисление очков'!W47</f>
        <v>0</v>
      </c>
      <c r="H47" s="42">
        <f>'Начисление очков'!AB47</f>
        <v>0</v>
      </c>
    </row>
    <row r="48" spans="2:8" x14ac:dyDescent="0.3">
      <c r="B48" s="41">
        <v>45</v>
      </c>
      <c r="C48" s="42">
        <f>'Начисление очков'!C48</f>
        <v>5</v>
      </c>
      <c r="D48" s="42">
        <f>'Начисление очков'!H48</f>
        <v>3</v>
      </c>
      <c r="E48" s="42">
        <f>'Начисление очков'!M48</f>
        <v>2</v>
      </c>
      <c r="F48" s="42">
        <f>'Начисление очков'!R48</f>
        <v>1</v>
      </c>
      <c r="G48" s="42">
        <f>'Начисление очков'!W48</f>
        <v>0</v>
      </c>
      <c r="H48" s="42">
        <f>'Начисление очков'!AB48</f>
        <v>0</v>
      </c>
    </row>
    <row r="49" spans="2:8" x14ac:dyDescent="0.3">
      <c r="B49" s="41">
        <v>46</v>
      </c>
      <c r="C49" s="42">
        <f>'Начисление очков'!C49</f>
        <v>5</v>
      </c>
      <c r="D49" s="42">
        <f>'Начисление очков'!H49</f>
        <v>3</v>
      </c>
      <c r="E49" s="42">
        <f>'Начисление очков'!M49</f>
        <v>2</v>
      </c>
      <c r="F49" s="42">
        <f>'Начисление очков'!R49</f>
        <v>1</v>
      </c>
      <c r="G49" s="42">
        <f>'Начисление очков'!W49</f>
        <v>0</v>
      </c>
      <c r="H49" s="42">
        <f>'Начисление очков'!AB49</f>
        <v>0</v>
      </c>
    </row>
    <row r="50" spans="2:8" x14ac:dyDescent="0.3">
      <c r="B50" s="41">
        <v>47</v>
      </c>
      <c r="C50" s="42">
        <f>'Начисление очков'!C50</f>
        <v>5</v>
      </c>
      <c r="D50" s="42">
        <f>'Начисление очков'!H50</f>
        <v>3</v>
      </c>
      <c r="E50" s="42">
        <f>'Начисление очков'!M50</f>
        <v>2</v>
      </c>
      <c r="F50" s="42">
        <f>'Начисление очков'!R50</f>
        <v>1</v>
      </c>
      <c r="G50" s="42">
        <f>'Начисление очков'!W50</f>
        <v>0</v>
      </c>
      <c r="H50" s="42">
        <f>'Начисление очков'!AB50</f>
        <v>0</v>
      </c>
    </row>
    <row r="51" spans="2:8" x14ac:dyDescent="0.3">
      <c r="B51" s="41">
        <v>48</v>
      </c>
      <c r="C51" s="42">
        <f>'Начисление очков'!C51</f>
        <v>5</v>
      </c>
      <c r="D51" s="42">
        <f>'Начисление очков'!H51</f>
        <v>3</v>
      </c>
      <c r="E51" s="42">
        <f>'Начисление очков'!M51</f>
        <v>2</v>
      </c>
      <c r="F51" s="42">
        <f>'Начисление очков'!R51</f>
        <v>1</v>
      </c>
      <c r="G51" s="42">
        <f>'Начисление очков'!W51</f>
        <v>0</v>
      </c>
      <c r="H51" s="42">
        <f>'Начисление очков'!AB51</f>
        <v>0</v>
      </c>
    </row>
    <row r="52" spans="2:8" x14ac:dyDescent="0.3">
      <c r="B52" s="41">
        <v>49</v>
      </c>
      <c r="C52" s="42">
        <f>'Начисление очков'!C52</f>
        <v>5</v>
      </c>
      <c r="D52" s="42">
        <f>'Начисление очков'!H52</f>
        <v>3</v>
      </c>
      <c r="E52" s="42">
        <f>'Начисление очков'!M52</f>
        <v>2</v>
      </c>
      <c r="F52" s="42">
        <f>'Начисление очков'!R52</f>
        <v>1</v>
      </c>
      <c r="G52" s="42">
        <f>'Начисление очков'!W52</f>
        <v>0</v>
      </c>
      <c r="H52" s="42">
        <f>'Начисление очков'!AB52</f>
        <v>0</v>
      </c>
    </row>
    <row r="53" spans="2:8" x14ac:dyDescent="0.3">
      <c r="B53" s="41">
        <v>50</v>
      </c>
      <c r="C53" s="42">
        <f>'Начисление очков'!C53</f>
        <v>5</v>
      </c>
      <c r="D53" s="42">
        <f>'Начисление очков'!H53</f>
        <v>3</v>
      </c>
      <c r="E53" s="42">
        <f>'Начисление очков'!M53</f>
        <v>2</v>
      </c>
      <c r="F53" s="42">
        <f>'Начисление очков'!R53</f>
        <v>1</v>
      </c>
      <c r="G53" s="42">
        <f>'Начисление очков'!W53</f>
        <v>0</v>
      </c>
      <c r="H53" s="42">
        <f>'Начисление очков'!AB53</f>
        <v>0</v>
      </c>
    </row>
    <row r="54" spans="2:8" x14ac:dyDescent="0.3">
      <c r="B54" s="41">
        <v>51</v>
      </c>
      <c r="C54" s="42">
        <f>'Начисление очков'!C54</f>
        <v>5</v>
      </c>
      <c r="D54" s="42">
        <f>'Начисление очков'!H54</f>
        <v>3</v>
      </c>
      <c r="E54" s="42">
        <f>'Начисление очков'!M54</f>
        <v>2</v>
      </c>
      <c r="F54" s="42">
        <f>'Начисление очков'!R54</f>
        <v>1</v>
      </c>
      <c r="G54" s="42">
        <f>'Начисление очков'!W54</f>
        <v>0</v>
      </c>
      <c r="H54" s="42">
        <f>'Начисление очков'!AB54</f>
        <v>0</v>
      </c>
    </row>
    <row r="55" spans="2:8" x14ac:dyDescent="0.3">
      <c r="B55" s="41">
        <v>52</v>
      </c>
      <c r="C55" s="42">
        <f>'Начисление очков'!C55</f>
        <v>5</v>
      </c>
      <c r="D55" s="42">
        <f>'Начисление очков'!H55</f>
        <v>3</v>
      </c>
      <c r="E55" s="42">
        <f>'Начисление очков'!M55</f>
        <v>2</v>
      </c>
      <c r="F55" s="42">
        <f>'Начисление очков'!R55</f>
        <v>1</v>
      </c>
      <c r="G55" s="42">
        <f>'Начисление очков'!W55</f>
        <v>0</v>
      </c>
      <c r="H55" s="42">
        <f>'Начисление очков'!AB55</f>
        <v>0</v>
      </c>
    </row>
    <row r="56" spans="2:8" x14ac:dyDescent="0.3">
      <c r="B56" s="41">
        <v>53</v>
      </c>
      <c r="C56" s="42">
        <f>'Начисление очков'!C56</f>
        <v>5</v>
      </c>
      <c r="D56" s="42">
        <f>'Начисление очков'!H56</f>
        <v>3</v>
      </c>
      <c r="E56" s="42">
        <f>'Начисление очков'!M56</f>
        <v>2</v>
      </c>
      <c r="F56" s="42">
        <f>'Начисление очков'!R56</f>
        <v>1</v>
      </c>
      <c r="G56" s="42">
        <f>'Начисление очков'!W56</f>
        <v>0</v>
      </c>
      <c r="H56" s="42">
        <f>'Начисление очков'!AB56</f>
        <v>0</v>
      </c>
    </row>
    <row r="57" spans="2:8" x14ac:dyDescent="0.3">
      <c r="B57" s="41">
        <v>54</v>
      </c>
      <c r="C57" s="42">
        <f>'Начисление очков'!C57</f>
        <v>5</v>
      </c>
      <c r="D57" s="42">
        <f>'Начисление очков'!H57</f>
        <v>3</v>
      </c>
      <c r="E57" s="42">
        <f>'Начисление очков'!M57</f>
        <v>2</v>
      </c>
      <c r="F57" s="42">
        <f>'Начисление очков'!R57</f>
        <v>1</v>
      </c>
      <c r="G57" s="42">
        <f>'Начисление очков'!W57</f>
        <v>0</v>
      </c>
      <c r="H57" s="42">
        <f>'Начисление очков'!AB57</f>
        <v>0</v>
      </c>
    </row>
    <row r="58" spans="2:8" x14ac:dyDescent="0.3">
      <c r="B58" s="41">
        <v>55</v>
      </c>
      <c r="C58" s="42">
        <f>'Начисление очков'!C58</f>
        <v>5</v>
      </c>
      <c r="D58" s="42">
        <f>'Начисление очков'!H58</f>
        <v>3</v>
      </c>
      <c r="E58" s="42">
        <f>'Начисление очков'!M58</f>
        <v>2</v>
      </c>
      <c r="F58" s="42">
        <f>'Начисление очков'!R58</f>
        <v>1</v>
      </c>
      <c r="G58" s="42">
        <f>'Начисление очков'!W58</f>
        <v>0</v>
      </c>
      <c r="H58" s="42">
        <f>'Начисление очков'!AB58</f>
        <v>0</v>
      </c>
    </row>
    <row r="59" spans="2:8" x14ac:dyDescent="0.3">
      <c r="B59" s="41">
        <v>56</v>
      </c>
      <c r="C59" s="42">
        <f>'Начисление очков'!C59</f>
        <v>5</v>
      </c>
      <c r="D59" s="42">
        <f>'Начисление очков'!H59</f>
        <v>3</v>
      </c>
      <c r="E59" s="42">
        <f>'Начисление очков'!M59</f>
        <v>2</v>
      </c>
      <c r="F59" s="42">
        <f>'Начисление очков'!R59</f>
        <v>1</v>
      </c>
      <c r="G59" s="42">
        <f>'Начисление очков'!W59</f>
        <v>0</v>
      </c>
      <c r="H59" s="42">
        <f>'Начисление очков'!AB59</f>
        <v>0</v>
      </c>
    </row>
    <row r="60" spans="2:8" x14ac:dyDescent="0.3">
      <c r="B60" s="41">
        <v>57</v>
      </c>
      <c r="C60" s="42">
        <f>'Начисление очков'!C60</f>
        <v>5</v>
      </c>
      <c r="D60" s="42">
        <f>'Начисление очков'!H60</f>
        <v>3</v>
      </c>
      <c r="E60" s="42">
        <f>'Начисление очков'!M60</f>
        <v>2</v>
      </c>
      <c r="F60" s="42">
        <f>'Начисление очков'!R60</f>
        <v>1</v>
      </c>
      <c r="G60" s="42">
        <f>'Начисление очков'!W60</f>
        <v>0</v>
      </c>
      <c r="H60" s="42">
        <f>'Начисление очков'!AB60</f>
        <v>0</v>
      </c>
    </row>
    <row r="61" spans="2:8" x14ac:dyDescent="0.3">
      <c r="B61" s="41">
        <v>58</v>
      </c>
      <c r="C61" s="42">
        <f>'Начисление очков'!C61</f>
        <v>5</v>
      </c>
      <c r="D61" s="42">
        <f>'Начисление очков'!H61</f>
        <v>3</v>
      </c>
      <c r="E61" s="42">
        <f>'Начисление очков'!M61</f>
        <v>2</v>
      </c>
      <c r="F61" s="42">
        <f>'Начисление очков'!R61</f>
        <v>1</v>
      </c>
      <c r="G61" s="42">
        <f>'Начисление очков'!W61</f>
        <v>0</v>
      </c>
      <c r="H61" s="42">
        <f>'Начисление очков'!AB61</f>
        <v>0</v>
      </c>
    </row>
    <row r="62" spans="2:8" x14ac:dyDescent="0.3">
      <c r="B62" s="41">
        <v>59</v>
      </c>
      <c r="C62" s="42">
        <f>'Начисление очков'!C62</f>
        <v>5</v>
      </c>
      <c r="D62" s="42">
        <f>'Начисление очков'!H62</f>
        <v>3</v>
      </c>
      <c r="E62" s="42">
        <f>'Начисление очков'!M62</f>
        <v>2</v>
      </c>
      <c r="F62" s="42">
        <f>'Начисление очков'!R62</f>
        <v>1</v>
      </c>
      <c r="G62" s="42">
        <f>'Начисление очков'!W62</f>
        <v>0</v>
      </c>
      <c r="H62" s="42">
        <f>'Начисление очков'!AB62</f>
        <v>0</v>
      </c>
    </row>
    <row r="63" spans="2:8" x14ac:dyDescent="0.3">
      <c r="B63" s="41">
        <v>60</v>
      </c>
      <c r="C63" s="42">
        <f>'Начисление очков'!C63</f>
        <v>5</v>
      </c>
      <c r="D63" s="42">
        <f>'Начисление очков'!H63</f>
        <v>3</v>
      </c>
      <c r="E63" s="42">
        <f>'Начисление очков'!M63</f>
        <v>2</v>
      </c>
      <c r="F63" s="42">
        <f>'Начисление очков'!R63</f>
        <v>1</v>
      </c>
      <c r="G63" s="42">
        <f>'Начисление очков'!W63</f>
        <v>0</v>
      </c>
      <c r="H63" s="42">
        <f>'Начисление очков'!AB63</f>
        <v>0</v>
      </c>
    </row>
    <row r="64" spans="2:8" x14ac:dyDescent="0.3">
      <c r="B64" s="41">
        <v>61</v>
      </c>
      <c r="C64" s="42">
        <f>'Начисление очков'!C64</f>
        <v>5</v>
      </c>
      <c r="D64" s="42">
        <f>'Начисление очков'!H64</f>
        <v>3</v>
      </c>
      <c r="E64" s="42">
        <f>'Начисление очков'!M64</f>
        <v>2</v>
      </c>
      <c r="F64" s="42">
        <f>'Начисление очков'!R64</f>
        <v>1</v>
      </c>
      <c r="G64" s="42">
        <f>'Начисление очков'!W64</f>
        <v>0</v>
      </c>
      <c r="H64" s="42">
        <f>'Начисление очков'!AB64</f>
        <v>0</v>
      </c>
    </row>
    <row r="65" spans="2:8" x14ac:dyDescent="0.3">
      <c r="B65" s="41">
        <v>62</v>
      </c>
      <c r="C65" s="42">
        <f>'Начисление очков'!C65</f>
        <v>5</v>
      </c>
      <c r="D65" s="42">
        <f>'Начисление очков'!H65</f>
        <v>3</v>
      </c>
      <c r="E65" s="42">
        <f>'Начисление очков'!M65</f>
        <v>2</v>
      </c>
      <c r="F65" s="42">
        <f>'Начисление очков'!R65</f>
        <v>1</v>
      </c>
      <c r="G65" s="42">
        <f>'Начисление очков'!W65</f>
        <v>0</v>
      </c>
      <c r="H65" s="42">
        <f>'Начисление очков'!AB65</f>
        <v>0</v>
      </c>
    </row>
    <row r="66" spans="2:8" x14ac:dyDescent="0.3">
      <c r="B66" s="41">
        <v>63</v>
      </c>
      <c r="C66" s="42">
        <f>'Начисление очков'!C66</f>
        <v>5</v>
      </c>
      <c r="D66" s="42">
        <f>'Начисление очков'!H66</f>
        <v>3</v>
      </c>
      <c r="E66" s="42">
        <f>'Начисление очков'!M66</f>
        <v>2</v>
      </c>
      <c r="F66" s="42">
        <f>'Начисление очков'!R66</f>
        <v>1</v>
      </c>
      <c r="G66" s="42">
        <f>'Начисление очков'!W66</f>
        <v>0</v>
      </c>
      <c r="H66" s="42">
        <f>'Начисление очков'!AB66</f>
        <v>0</v>
      </c>
    </row>
    <row r="67" spans="2:8" x14ac:dyDescent="0.3">
      <c r="B67" s="41">
        <v>64</v>
      </c>
      <c r="C67" s="42">
        <f>'Начисление очков'!C67</f>
        <v>5</v>
      </c>
      <c r="D67" s="42">
        <f>'Начисление очков'!H67</f>
        <v>3</v>
      </c>
      <c r="E67" s="42">
        <f>'Начисление очков'!M67</f>
        <v>2</v>
      </c>
      <c r="F67" s="42">
        <f>'Начисление очков'!R67</f>
        <v>1</v>
      </c>
      <c r="G67" s="42">
        <f>'Начисление очков'!W67</f>
        <v>0</v>
      </c>
      <c r="H67" s="42">
        <f>'Начисление очков'!AB67</f>
        <v>0</v>
      </c>
    </row>
    <row r="68" spans="2:8" x14ac:dyDescent="0.3">
      <c r="B68" s="41">
        <v>0</v>
      </c>
      <c r="C68" s="42">
        <v>0</v>
      </c>
      <c r="D68" s="42">
        <f>'Начисление очков'!H68</f>
        <v>0</v>
      </c>
      <c r="E68" s="42">
        <f>'Начисление очков'!M68</f>
        <v>0</v>
      </c>
      <c r="F68" s="42">
        <f>'Начисление очков'!R68</f>
        <v>0</v>
      </c>
      <c r="G68" s="42">
        <f>'Начисление очков'!W68</f>
        <v>0</v>
      </c>
      <c r="H68" s="42">
        <f>'Начисление очков'!AB68</f>
        <v>0</v>
      </c>
    </row>
  </sheetData>
  <mergeCells count="2">
    <mergeCell ref="B2:B3"/>
    <mergeCell ref="C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Рейтинг женщины</vt:lpstr>
      <vt:lpstr>Начисление очков NEW</vt:lpstr>
      <vt:lpstr>Начисление очков</vt:lpstr>
      <vt:lpstr>Свод по категориям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</dc:creator>
  <cp:lastModifiedBy>HP Inc.</cp:lastModifiedBy>
  <cp:lastPrinted>2019-07-22T11:57:25Z</cp:lastPrinted>
  <dcterms:created xsi:type="dcterms:W3CDTF">2012-08-14T05:22:07Z</dcterms:created>
  <dcterms:modified xsi:type="dcterms:W3CDTF">2019-10-20T17:23:34Z</dcterms:modified>
</cp:coreProperties>
</file>